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疝、甲乳项目" sheetId="1" r:id="rId1"/>
  </sheets>
  <definedNames>
    <definedName name="_xlnm.Print_Titles" localSheetId="0">疝、甲乳项目!$3:$5</definedName>
  </definedNames>
  <calcPr calcId="144525"/>
</workbook>
</file>

<file path=xl/sharedStrings.xml><?xml version="1.0" encoding="utf-8"?>
<sst xmlns="http://schemas.openxmlformats.org/spreadsheetml/2006/main" count="314" uniqueCount="168">
  <si>
    <t>附件7</t>
  </si>
  <si>
    <t>拟整合规范疝、甲乳类医疗服务项目价格表</t>
  </si>
  <si>
    <t>序号</t>
  </si>
  <si>
    <t>财务分类</t>
  </si>
  <si>
    <t>国家项目代码</t>
  </si>
  <si>
    <t>项目编码</t>
  </si>
  <si>
    <t>项目名称</t>
  </si>
  <si>
    <t>服务产出</t>
  </si>
  <si>
    <t>价格构成</t>
  </si>
  <si>
    <t>计价单位</t>
  </si>
  <si>
    <t>价格</t>
  </si>
  <si>
    <t>计价说明</t>
  </si>
  <si>
    <t>一类</t>
  </si>
  <si>
    <t>二类</t>
  </si>
  <si>
    <t>三类</t>
  </si>
  <si>
    <t>省级</t>
  </si>
  <si>
    <t>市级</t>
  </si>
  <si>
    <t>省、市级</t>
  </si>
  <si>
    <t>县级</t>
  </si>
  <si>
    <t>G</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</si>
  <si>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</si>
  <si>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</si>
  <si>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</si>
  <si>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</si>
  <si>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次</t>
  </si>
  <si>
    <t>如出现“复杂疝修补费”所称复杂情况，按“复杂疝修补费”收取。</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</si>
  <si>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</si>
  <si>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</si>
  <si>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</si>
  <si>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</si>
  <si>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013310001240100</t>
  </si>
  <si>
    <r>
      <rPr>
        <sz val="9"/>
        <rFont val="宋体"/>
        <charset val="134"/>
      </rPr>
      <t>331008005</t>
    </r>
    <r>
      <rPr>
        <sz val="9"/>
        <rFont val="汉仪书宋二S"/>
        <charset val="134"/>
      </rPr>
      <t>①</t>
    </r>
  </si>
  <si>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</si>
  <si>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</si>
  <si>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</si>
  <si>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</si>
  <si>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</si>
  <si>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单侧</t>
  </si>
  <si>
    <t>013310001260000</t>
  </si>
  <si>
    <t>盆底疝修补费</t>
  </si>
  <si>
    <t>通过手术对会阴疝、坐骨孔疝、闭孔疝等盆底疝进行修补。</t>
  </si>
  <si>
    <t>013310001270000</t>
  </si>
  <si>
    <t>造口旁疝修补费</t>
  </si>
  <si>
    <t>通过手术对造口旁疝进行修补。</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</si>
  <si>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</si>
  <si>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</si>
  <si>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</si>
  <si>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</si>
  <si>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未定</t>
  </si>
  <si>
    <t>1.本项目中的“腹内疝”指：系膜裂孔疝、网膜裂孔疝、腹膜隐窝疝等。
2.如出现“复杂疝修补费”所称复杂情况，按“复杂疝修补费”收取。</t>
  </si>
  <si>
    <t>013310001290000</t>
  </si>
  <si>
    <t>复杂疝修补费</t>
  </si>
  <si>
    <t>通过手术对各类疝的复杂情况进行修补。</t>
  </si>
  <si>
    <t>本项目中的“复杂”指：“巨大疝（疝环大于12cm以上）、嵌顿坏死、合并腹水、复发疝、多发疝、边缘性腹壁疝”的疝修补。</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</si>
  <si>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</si>
  <si>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</si>
  <si>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</si>
  <si>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</si>
  <si>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013310001310000</t>
  </si>
  <si>
    <t>腹壁病变切除费</t>
  </si>
  <si>
    <t>通过手术切除腹壁病变。</t>
  </si>
  <si>
    <t>所定价格涵盖手术计划、术区准备、消毒、切开、探查、分离、切除、冲洗、止血、引流、缝合、处理用物等步骤所需的人力资源和基本物质资源消耗。</t>
  </si>
  <si>
    <t>013310001310011</t>
  </si>
  <si>
    <t>331008009-1</t>
  </si>
  <si>
    <t>腹壁病变切除费-恶性肿瘤切除（加收）</t>
  </si>
  <si>
    <t>013310001310021</t>
  </si>
  <si>
    <t>331008009-2</t>
  </si>
  <si>
    <t>腹壁病变切除费-多病变切除（加收）</t>
  </si>
  <si>
    <t>013310001320000</t>
  </si>
  <si>
    <t>腹膜病变切除费</t>
  </si>
  <si>
    <t>通过手术切除腹膜及网膜、系膜病变。</t>
  </si>
  <si>
    <t>腹膜后病变按泌尿系统项目“腹膜后肿物切除费”收取；腹腔病变切除按此项目收取。</t>
  </si>
  <si>
    <t>013310001320011</t>
  </si>
  <si>
    <t>331008012-1</t>
  </si>
  <si>
    <t>腹膜病变切除费-多病变切除（加收）</t>
  </si>
  <si>
    <t>013310001320021</t>
  </si>
  <si>
    <t>331008012-2</t>
  </si>
  <si>
    <t>腹膜病变切除费-肠系膜病变切除（加收）</t>
  </si>
  <si>
    <t>D</t>
  </si>
  <si>
    <t>012416000080000</t>
  </si>
  <si>
    <t>乳管镜检查费</t>
  </si>
  <si>
    <t>通过乳管镜对乳管内疾病进行诊断。</t>
  </si>
  <si>
    <t>所定价格涵盖消毒、扩张、置镜、观察、记录、撤镜、出具报告、处理用物等步骤所需的人力资源和基本物质资源消耗。</t>
  </si>
  <si>
    <t>E</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</si>
  <si>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</si>
  <si>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</si>
  <si>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</si>
  <si>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</si>
  <si>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</si>
  <si>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</si>
  <si>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</si>
  <si>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</si>
  <si>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013316000350011</t>
  </si>
  <si>
    <t>331601002-1</t>
  </si>
  <si>
    <t>乳腺病变切除费-多病变切除（加收）</t>
  </si>
  <si>
    <t>013316000360000</t>
  </si>
  <si>
    <t>乳腺部分切除费</t>
  </si>
  <si>
    <t>通过手术切除部分乳腺。</t>
  </si>
  <si>
    <t>本项目不含胸壁、乳房重建。</t>
  </si>
  <si>
    <t>013316000360011</t>
  </si>
  <si>
    <t>331601015-1</t>
  </si>
  <si>
    <t>乳腺部分切除费-恶性肿瘤切除（加收）</t>
  </si>
  <si>
    <t>013316000370000</t>
  </si>
  <si>
    <t>乳腺全切除费</t>
  </si>
  <si>
    <t>通过手术切除全部乳腺。</t>
  </si>
  <si>
    <t>1.本项目中的“恶性肿瘤扩大根治性切除”指联合多脏器切除，且不含淋巴结清扫。
2.本项目不含胸壁、乳房重建。</t>
  </si>
  <si>
    <t>013316000370011</t>
  </si>
  <si>
    <t>331601004-1</t>
  </si>
  <si>
    <t>乳腺全切除费-恶性肿瘤扩大根治性切除（加收）</t>
  </si>
  <si>
    <t>013316000370021</t>
  </si>
  <si>
    <t>331601004-2</t>
  </si>
  <si>
    <t>乳腺全切除费-保留乳头乳晕复合体/皮肤（加收）</t>
  </si>
  <si>
    <t>013316000380000</t>
  </si>
  <si>
    <t>副乳病变切除费</t>
  </si>
  <si>
    <t>通过手术切除副乳病变。</t>
  </si>
  <si>
    <t>013316000390000</t>
  </si>
  <si>
    <t>巨乳缩小费</t>
  </si>
  <si>
    <t>通过手术缩小乳房。</t>
  </si>
  <si>
    <t>所定价格涵盖手术计划、术区准备、消毒、切开、探查、分离、切除、重塑、冲洗、止血、引流、缝合、处理用物等步骤所需的人力资源和基本物质资源消耗。</t>
  </si>
  <si>
    <t>013114000140000</t>
  </si>
  <si>
    <t>标记物植入费</t>
  </si>
  <si>
    <t>通过穿刺等方式植入标记物。</t>
  </si>
  <si>
    <t>所定价格涵盖消毒、定位、穿刺、植入、处理用物等步骤所需的人力资源和基本物质资源消耗。（不含影像引导）</t>
  </si>
  <si>
    <t>013114000140001</t>
  </si>
  <si>
    <t>331601006-1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</si>
  <si>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</si>
  <si>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</si>
  <si>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</si>
  <si>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</si>
  <si>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</si>
  <si>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013303000020000</t>
  </si>
  <si>
    <t>甲状腺部分切除费（复杂）</t>
  </si>
  <si>
    <t>通过手术切除复杂情况下的部分甲状腺组织。</t>
  </si>
  <si>
    <t>本项目中的“复杂”指：联合胸骨劈开、胸骨下甲状腺的情况。</t>
  </si>
  <si>
    <t>013303000030000</t>
  </si>
  <si>
    <t>甲状腺全切除费（常规）</t>
  </si>
  <si>
    <t>通过手术切除单侧全部甲状腺，清理周围受累组织。</t>
  </si>
  <si>
    <t>本项目中的“恶性肿瘤扩大根治性切除”指联合多脏器切除，且不含淋巴结清扫。</t>
  </si>
  <si>
    <t>013303000030011</t>
  </si>
  <si>
    <t>330300010-1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</si>
  <si>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</si>
  <si>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</si>
  <si>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</si>
  <si>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</si>
  <si>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</si>
  <si>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013303000040011</t>
  </si>
  <si>
    <t>330300011-1</t>
  </si>
  <si>
    <t>甲状腺全切除费（复杂）-恶性肿瘤扩大根治性切除（加收）</t>
  </si>
  <si>
    <t>013303000050000</t>
  </si>
  <si>
    <t>甲状旁腺切除费</t>
  </si>
  <si>
    <t>通过手术切除部分或全部病变甲状旁腺。</t>
  </si>
  <si>
    <t>013303000050011</t>
  </si>
  <si>
    <t>330300002-1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</si>
  <si>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</si>
  <si>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</si>
  <si>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</si>
  <si>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</si>
  <si>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</si>
  <si>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</si>
  <si>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r>
      <rPr>
        <sz val="9"/>
        <rFont val="宋体"/>
        <charset val="134"/>
      </rPr>
      <t>330300004</t>
    </r>
    <r>
      <rPr>
        <sz val="9"/>
        <rFont val="汉仪书宋二S"/>
        <charset val="134"/>
      </rPr>
      <t>①</t>
    </r>
  </si>
  <si>
    <t>甲状旁腺移植费-甲状腺移植（扩展）</t>
  </si>
  <si>
    <t>013303000061100</t>
  </si>
  <si>
    <r>
      <rPr>
        <sz val="9"/>
        <rFont val="宋体"/>
        <charset val="134"/>
      </rPr>
      <t>330300004</t>
    </r>
    <r>
      <rPr>
        <sz val="9"/>
        <rFont val="汉仪书宋二S"/>
        <charset val="134"/>
      </rPr>
      <t>②</t>
    </r>
  </si>
  <si>
    <t>甲状旁腺移植费-异种器官（扩展）</t>
  </si>
  <si>
    <t>013303000070000</t>
  </si>
  <si>
    <t>甲状舌管病变切除费</t>
  </si>
  <si>
    <t>通过手术切除甲状舌管病变。</t>
  </si>
  <si>
    <t xml:space="preserve">使用说明：
1.本项目价格以疝、甲乳类为重点，按照疝、甲乳类相关医疗服务产出设立价格项目。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所定价格属于政府指导价为最高限价，下浮不限。同时，医疗机构申报的技术改良进步项目，可采取“现有项目兼容”方式简化处理，无需申报新增医疗服务价格项目，经向本地区医疗保障部门备案后可按照对应的项目执行。
3.本项目价格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本项目价格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7.本项目价格中疝、甲乳类内镜治疗类项目，如需使用相关内镜可按内镜检查费用收取，如行乳管治疗时使用“内镜”，可收取“乳管治疗费+乳管镜检查费”。
8.本项目价格中疝、甲乳类的各类手术项目的价格构成，已包含手术涉及的各类内镜使用成本。医疗机构在开展相关操作时，开放手术与经内镜手术执行相同的价格标准，内镜辅助操作不再另行收费。
9.本项目价格价格构成中所称的“穿刺”为主项操作涉及的必要穿刺技术，价格构成中的穿刺操作不可收取相关费用；独立穿刺项目可按相应治疗价格项目收取。
10.本项目价格中价格构成中所称的“止血”为压迫、填塞、包扎等常规止血方法，其他止血方式可收取相应费用。
11.本项目价格中所称的“恶性肿瘤扩大根治性切除”，可参照省级及省以上卫生健康部门技术规范中扩大根治性切除进行加收。
12.本项目价格中涉及“包括……”“……等”的，属于开放型表述，所指对象不仅局限于表述中列明的事项，也包括未列明的同类事项。
13.本项目价格中其他学科开展相应项目时，可据实收费。
14.本项目价格中手术项目若需病理取样，在项目的价格构成中已包含标本的留取和送检的人力资源和基本物质资源消耗。
16.本项目价格中可应用人工智能辅助进行的，可直接按主项目收费，不同时收费。
17.本项目价格中手术类项目服务对象为儿童时，统一落实儿童加收30%政策。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的“儿童”，指6周岁及以下，周岁的计算方法以法律的相关规定为准。
</t>
  </si>
</sst>
</file>

<file path=xl/styles.xml><?xml version="1.0" encoding="utf-8"?>
<styleSheet xmlns="http://schemas.openxmlformats.org/spreadsheetml/2006/main">
  <numFmts count="6">
    <numFmt numFmtId="176" formatCode="0_ "/>
    <numFmt numFmtId="177" formatCode="0_);[Red]\(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1"/>
      <name val="Times New Roman"/>
      <charset val="134"/>
    </font>
    <font>
      <sz val="10"/>
      <name val="宋体"/>
      <charset val="134"/>
      <scheme val="minor"/>
    </font>
    <font>
      <sz val="10"/>
      <name val="Songti SC Regular"/>
      <charset val="0"/>
    </font>
    <font>
      <sz val="11"/>
      <name val="宋体"/>
      <charset val="134"/>
      <scheme val="minor"/>
    </font>
    <font>
      <sz val="18"/>
      <name val="宋体"/>
      <charset val="134"/>
      <scheme val="minor"/>
    </font>
    <font>
      <b/>
      <sz val="10"/>
      <name val="宋体"/>
      <charset val="134"/>
      <scheme val="minor"/>
    </font>
    <font>
      <b/>
      <sz val="10"/>
      <color theme="1"/>
      <name val="宋体"/>
      <charset val="134"/>
      <scheme val="minor"/>
    </font>
    <font>
      <sz val="9"/>
      <name val="宋体"/>
      <charset val="134"/>
    </font>
    <font>
      <sz val="11"/>
      <name val="宋体"/>
      <charset val="134"/>
    </font>
    <font>
      <strike/>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9"/>
      <name val="汉仪书宋二S"/>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3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8" fillId="12" borderId="6"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0" fillId="18" borderId="6" applyNumberFormat="false" applyAlignment="false" applyProtection="false">
      <alignment vertical="center"/>
    </xf>
    <xf numFmtId="0" fontId="22" fillId="12" borderId="9" applyNumberFormat="false" applyAlignment="false" applyProtection="false">
      <alignment vertical="center"/>
    </xf>
    <xf numFmtId="0" fontId="28" fillId="29" borderId="11" applyNumberFormat="false" applyAlignment="false" applyProtection="false">
      <alignment vertical="center"/>
    </xf>
    <xf numFmtId="0" fontId="29" fillId="0" borderId="12" applyNumberFormat="false" applyFill="false" applyAlignment="false" applyProtection="false">
      <alignment vertical="center"/>
    </xf>
    <xf numFmtId="0" fontId="11" fillId="22"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xf>
    <xf numFmtId="0" fontId="2" fillId="0" borderId="0" xfId="0" applyFont="true" applyFill="true" applyBorder="true" applyAlignment="true">
      <alignment horizontal="center" vertical="center"/>
    </xf>
    <xf numFmtId="0" fontId="2" fillId="0" borderId="0" xfId="0" applyFont="true" applyFill="true" applyBorder="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4" fillId="0" borderId="0" xfId="0" applyFont="true" applyFill="true" applyAlignment="true">
      <alignment horizontal="left" vertical="center"/>
    </xf>
    <xf numFmtId="0" fontId="4" fillId="0" borderId="0" xfId="0" applyFont="true" applyFill="true" applyAlignment="true">
      <alignment vertical="center"/>
    </xf>
    <xf numFmtId="0" fontId="5"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0" fontId="8" fillId="0" borderId="4" xfId="0" applyNumberFormat="true"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4" fillId="0" borderId="0" xfId="0" applyFont="true" applyFill="true" applyAlignment="true">
      <alignment horizontal="center" vertical="center"/>
    </xf>
    <xf numFmtId="0" fontId="5" fillId="0" borderId="0" xfId="0" applyFont="true" applyFill="true" applyBorder="true" applyAlignment="true">
      <alignment horizontal="left" vertical="top" wrapText="true"/>
    </xf>
    <xf numFmtId="0" fontId="8"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wrapText="true"/>
    </xf>
    <xf numFmtId="0" fontId="9" fillId="0" borderId="0" xfId="0" applyFont="true" applyFill="true" applyBorder="true" applyAlignment="true">
      <alignment vertical="center" wrapText="true"/>
    </xf>
    <xf numFmtId="0" fontId="10" fillId="0" borderId="1" xfId="0" applyFont="true" applyFill="true" applyBorder="true" applyAlignment="true">
      <alignment vertical="center" wrapText="true"/>
    </xf>
    <xf numFmtId="0" fontId="8"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zoomScale="120" zoomScaleNormal="120" workbookViewId="0">
      <selection activeCell="A2" sqref="A2:O2"/>
    </sheetView>
  </sheetViews>
  <sheetFormatPr defaultColWidth="9.14545454545454" defaultRowHeight="13"/>
  <cols>
    <col min="1" max="1" width="5.27272727272727" style="7" customWidth="true"/>
    <col min="2" max="2" width="5.67272727272727" style="7" customWidth="true"/>
    <col min="3" max="3" width="9.57272727272727" style="8" customWidth="true"/>
    <col min="4" max="4" width="11.1272727272727" style="7" customWidth="true"/>
    <col min="5" max="5" width="11.2545454545455" style="5" customWidth="true"/>
    <col min="6" max="6" width="15.4454545454545" style="5" customWidth="true"/>
    <col min="7" max="7" width="21.3" style="5" customWidth="true"/>
    <col min="8" max="8" width="5.6" style="7" customWidth="true"/>
    <col min="9" max="14" width="6.36363636363636" style="7" customWidth="true"/>
    <col min="15" max="15" width="14.9272727272727" style="5" customWidth="true"/>
    <col min="16" max="16384" width="9.14545454545454" style="2"/>
  </cols>
  <sheetData>
    <row r="1" s="1" customFormat="true" ht="20" customHeight="true" spans="1:16">
      <c r="A1" s="9" t="s">
        <v>0</v>
      </c>
      <c r="B1" s="9"/>
      <c r="C1" s="9"/>
      <c r="D1" s="10"/>
      <c r="E1" s="10"/>
      <c r="F1" s="10"/>
      <c r="G1" s="10"/>
      <c r="H1" s="23"/>
      <c r="I1" s="23"/>
      <c r="J1" s="23"/>
      <c r="K1" s="23"/>
      <c r="L1" s="23"/>
      <c r="M1" s="23"/>
      <c r="N1" s="23"/>
      <c r="O1" s="23"/>
      <c r="P1" s="30"/>
    </row>
    <row r="2" s="2" customFormat="true" ht="47" customHeight="true" spans="1:15">
      <c r="A2" s="11" t="s">
        <v>1</v>
      </c>
      <c r="B2" s="11"/>
      <c r="C2" s="12"/>
      <c r="D2" s="11"/>
      <c r="E2" s="24"/>
      <c r="F2" s="11"/>
      <c r="G2" s="11"/>
      <c r="H2" s="11"/>
      <c r="I2" s="11"/>
      <c r="J2" s="11"/>
      <c r="K2" s="11"/>
      <c r="L2" s="11"/>
      <c r="M2" s="11"/>
      <c r="N2" s="11"/>
      <c r="O2" s="11"/>
    </row>
    <row r="3" s="3" customFormat="true" ht="17" customHeight="true" spans="1:15">
      <c r="A3" s="13" t="s">
        <v>2</v>
      </c>
      <c r="B3" s="14" t="s">
        <v>3</v>
      </c>
      <c r="C3" s="15" t="s">
        <v>4</v>
      </c>
      <c r="D3" s="14" t="s">
        <v>5</v>
      </c>
      <c r="E3" s="14" t="s">
        <v>6</v>
      </c>
      <c r="F3" s="14" t="s">
        <v>7</v>
      </c>
      <c r="G3" s="14" t="s">
        <v>8</v>
      </c>
      <c r="H3" s="14" t="s">
        <v>9</v>
      </c>
      <c r="I3" s="27" t="s">
        <v>10</v>
      </c>
      <c r="J3" s="27"/>
      <c r="K3" s="27"/>
      <c r="L3" s="27"/>
      <c r="M3" s="27"/>
      <c r="N3" s="27"/>
      <c r="O3" s="13" t="s">
        <v>11</v>
      </c>
    </row>
    <row r="4" s="3" customFormat="true" ht="17" customHeight="true" spans="1:15">
      <c r="A4" s="13"/>
      <c r="B4" s="14"/>
      <c r="C4" s="15"/>
      <c r="D4" s="14"/>
      <c r="E4" s="14"/>
      <c r="F4" s="14"/>
      <c r="G4" s="14"/>
      <c r="H4" s="14"/>
      <c r="I4" s="27" t="s">
        <v>12</v>
      </c>
      <c r="J4" s="27"/>
      <c r="K4" s="27" t="s">
        <v>13</v>
      </c>
      <c r="L4" s="27"/>
      <c r="M4" s="27" t="s">
        <v>14</v>
      </c>
      <c r="N4" s="27"/>
      <c r="O4" s="13"/>
    </row>
    <row r="5" s="3" customFormat="true" ht="26" spans="1:15">
      <c r="A5" s="13"/>
      <c r="B5" s="14"/>
      <c r="C5" s="15"/>
      <c r="D5" s="14"/>
      <c r="E5" s="14"/>
      <c r="F5" s="14"/>
      <c r="G5" s="14"/>
      <c r="H5" s="14"/>
      <c r="I5" s="28" t="s">
        <v>15</v>
      </c>
      <c r="J5" s="28" t="s">
        <v>16</v>
      </c>
      <c r="K5" s="27" t="s">
        <v>17</v>
      </c>
      <c r="L5" s="28" t="s">
        <v>18</v>
      </c>
      <c r="M5" s="28" t="s">
        <v>16</v>
      </c>
      <c r="N5" s="28" t="s">
        <v>18</v>
      </c>
      <c r="O5" s="13"/>
    </row>
    <row r="6" s="4" customFormat="true" ht="101" customHeight="true" spans="1:15">
      <c r="A6" s="16">
        <v>1</v>
      </c>
      <c r="B6" s="16" t="s">
        <v>19</v>
      </c>
      <c r="C6" s="17" t="s">
        <v>20</v>
      </c>
      <c r="D6" s="18">
        <v>330703033</v>
      </c>
      <c r="E6" s="25" t="s">
        <v>21</v>
      </c>
      <c r="F6" s="25" t="s">
        <v>22</v>
      </c>
      <c r="G6" s="25" t="s">
        <v>23</v>
      </c>
      <c r="H6" s="26" t="s">
        <v>24</v>
      </c>
      <c r="I6" s="26">
        <v>3423</v>
      </c>
      <c r="J6" s="29">
        <f t="shared" ref="J6:J11" si="0">I6*0.95</f>
        <v>3251.85</v>
      </c>
      <c r="K6" s="29">
        <f t="shared" ref="K6:K11" si="1">I6*0.85</f>
        <v>2909.55</v>
      </c>
      <c r="L6" s="29">
        <f t="shared" ref="L6:L11" si="2">I6*0.75</f>
        <v>2567.25</v>
      </c>
      <c r="M6" s="29">
        <f t="shared" ref="M6:M11" si="3">I6*0.65</f>
        <v>2224.95</v>
      </c>
      <c r="N6" s="29">
        <f t="shared" ref="N6:N11" si="4">I6*0.6</f>
        <v>2053.8</v>
      </c>
      <c r="O6" s="25" t="s">
        <v>25</v>
      </c>
    </row>
    <row r="7" s="4" customFormat="true" ht="97" customHeight="true" spans="1:15">
      <c r="A7" s="19">
        <v>2</v>
      </c>
      <c r="B7" s="16" t="s">
        <v>19</v>
      </c>
      <c r="C7" s="17" t="s">
        <v>26</v>
      </c>
      <c r="D7" s="18">
        <v>331008005</v>
      </c>
      <c r="E7" s="25" t="s">
        <v>27</v>
      </c>
      <c r="F7" s="25" t="s">
        <v>28</v>
      </c>
      <c r="G7" s="25" t="s">
        <v>29</v>
      </c>
      <c r="H7" s="26" t="s">
        <v>24</v>
      </c>
      <c r="I7" s="26">
        <v>1288</v>
      </c>
      <c r="J7" s="29">
        <f t="shared" si="0"/>
        <v>1223.6</v>
      </c>
      <c r="K7" s="29">
        <f t="shared" si="1"/>
        <v>1094.8</v>
      </c>
      <c r="L7" s="29">
        <f t="shared" si="2"/>
        <v>966</v>
      </c>
      <c r="M7" s="29">
        <f t="shared" si="3"/>
        <v>837.2</v>
      </c>
      <c r="N7" s="29">
        <f t="shared" si="4"/>
        <v>772.8</v>
      </c>
      <c r="O7" s="25" t="s">
        <v>25</v>
      </c>
    </row>
    <row r="8" s="4" customFormat="true" ht="36" spans="1:15">
      <c r="A8" s="20"/>
      <c r="B8" s="16" t="s">
        <v>19</v>
      </c>
      <c r="C8" s="17" t="s">
        <v>30</v>
      </c>
      <c r="D8" s="18" t="s">
        <v>31</v>
      </c>
      <c r="E8" s="25" t="s">
        <v>32</v>
      </c>
      <c r="F8" s="25"/>
      <c r="G8" s="25"/>
      <c r="H8" s="26" t="s">
        <v>24</v>
      </c>
      <c r="I8" s="26">
        <v>1288</v>
      </c>
      <c r="J8" s="29">
        <f t="shared" si="0"/>
        <v>1223.6</v>
      </c>
      <c r="K8" s="29">
        <f t="shared" si="1"/>
        <v>1094.8</v>
      </c>
      <c r="L8" s="29">
        <f t="shared" si="2"/>
        <v>966</v>
      </c>
      <c r="M8" s="29">
        <f t="shared" si="3"/>
        <v>837.2</v>
      </c>
      <c r="N8" s="29">
        <f t="shared" si="4"/>
        <v>772.8</v>
      </c>
      <c r="O8" s="25"/>
    </row>
    <row r="9" s="4" customFormat="true" ht="99" customHeight="true" spans="1:15">
      <c r="A9" s="16">
        <v>3</v>
      </c>
      <c r="B9" s="16" t="s">
        <v>19</v>
      </c>
      <c r="C9" s="17" t="s">
        <v>33</v>
      </c>
      <c r="D9" s="18">
        <v>331008001</v>
      </c>
      <c r="E9" s="25" t="s">
        <v>34</v>
      </c>
      <c r="F9" s="25" t="s">
        <v>35</v>
      </c>
      <c r="G9" s="25" t="s">
        <v>36</v>
      </c>
      <c r="H9" s="26" t="s">
        <v>37</v>
      </c>
      <c r="I9" s="26">
        <v>998</v>
      </c>
      <c r="J9" s="29">
        <f t="shared" si="0"/>
        <v>948.1</v>
      </c>
      <c r="K9" s="29">
        <f t="shared" si="1"/>
        <v>848.3</v>
      </c>
      <c r="L9" s="29">
        <f t="shared" si="2"/>
        <v>748.5</v>
      </c>
      <c r="M9" s="29">
        <f t="shared" si="3"/>
        <v>648.7</v>
      </c>
      <c r="N9" s="29">
        <f t="shared" si="4"/>
        <v>598.8</v>
      </c>
      <c r="O9" s="25" t="s">
        <v>25</v>
      </c>
    </row>
    <row r="10" s="4" customFormat="true" ht="104" customHeight="true" spans="1:15">
      <c r="A10" s="16">
        <v>4</v>
      </c>
      <c r="B10" s="16" t="s">
        <v>19</v>
      </c>
      <c r="C10" s="17" t="s">
        <v>38</v>
      </c>
      <c r="D10" s="18">
        <v>331008006</v>
      </c>
      <c r="E10" s="25" t="s">
        <v>39</v>
      </c>
      <c r="F10" s="25" t="s">
        <v>40</v>
      </c>
      <c r="G10" s="25" t="s">
        <v>29</v>
      </c>
      <c r="H10" s="26" t="s">
        <v>24</v>
      </c>
      <c r="I10" s="26">
        <v>1114</v>
      </c>
      <c r="J10" s="29">
        <f t="shared" si="0"/>
        <v>1058.3</v>
      </c>
      <c r="K10" s="29">
        <f t="shared" si="1"/>
        <v>946.9</v>
      </c>
      <c r="L10" s="29">
        <f t="shared" si="2"/>
        <v>835.5</v>
      </c>
      <c r="M10" s="29">
        <f t="shared" si="3"/>
        <v>724.1</v>
      </c>
      <c r="N10" s="29">
        <f t="shared" si="4"/>
        <v>668.4</v>
      </c>
      <c r="O10" s="25" t="s">
        <v>25</v>
      </c>
    </row>
    <row r="11" s="4" customFormat="true" ht="88" customHeight="true" spans="1:15">
      <c r="A11" s="16">
        <v>5</v>
      </c>
      <c r="B11" s="16" t="s">
        <v>19</v>
      </c>
      <c r="C11" s="17" t="s">
        <v>41</v>
      </c>
      <c r="D11" s="18">
        <v>331008003</v>
      </c>
      <c r="E11" s="25" t="s">
        <v>42</v>
      </c>
      <c r="F11" s="25" t="s">
        <v>43</v>
      </c>
      <c r="G11" s="25" t="s">
        <v>29</v>
      </c>
      <c r="H11" s="26" t="s">
        <v>24</v>
      </c>
      <c r="I11" s="26">
        <v>974</v>
      </c>
      <c r="J11" s="29">
        <f t="shared" si="0"/>
        <v>925.3</v>
      </c>
      <c r="K11" s="29">
        <f t="shared" si="1"/>
        <v>827.9</v>
      </c>
      <c r="L11" s="29">
        <f t="shared" si="2"/>
        <v>730.5</v>
      </c>
      <c r="M11" s="29">
        <f t="shared" si="3"/>
        <v>633.1</v>
      </c>
      <c r="N11" s="29">
        <f t="shared" si="4"/>
        <v>584.4</v>
      </c>
      <c r="O11" s="25" t="s">
        <v>25</v>
      </c>
    </row>
    <row r="12" s="5" customFormat="true" ht="136" customHeight="true" spans="1:15">
      <c r="A12" s="16">
        <v>6</v>
      </c>
      <c r="B12" s="16" t="s">
        <v>19</v>
      </c>
      <c r="C12" s="17" t="s">
        <v>44</v>
      </c>
      <c r="D12" s="18">
        <v>331008004</v>
      </c>
      <c r="E12" s="25" t="s">
        <v>45</v>
      </c>
      <c r="F12" s="25" t="s">
        <v>46</v>
      </c>
      <c r="G12" s="25" t="s">
        <v>47</v>
      </c>
      <c r="H12" s="26" t="s">
        <v>24</v>
      </c>
      <c r="I12" s="26" t="s">
        <v>48</v>
      </c>
      <c r="J12" s="26" t="s">
        <v>48</v>
      </c>
      <c r="K12" s="26" t="s">
        <v>48</v>
      </c>
      <c r="L12" s="26" t="s">
        <v>48</v>
      </c>
      <c r="M12" s="26" t="s">
        <v>48</v>
      </c>
      <c r="N12" s="26" t="s">
        <v>48</v>
      </c>
      <c r="O12" s="25" t="s">
        <v>49</v>
      </c>
    </row>
    <row r="13" s="4" customFormat="true" ht="123" customHeight="true" spans="1:15">
      <c r="A13" s="16">
        <v>7</v>
      </c>
      <c r="B13" s="16" t="s">
        <v>19</v>
      </c>
      <c r="C13" s="17" t="s">
        <v>50</v>
      </c>
      <c r="D13" s="18">
        <v>331008002</v>
      </c>
      <c r="E13" s="25" t="s">
        <v>51</v>
      </c>
      <c r="F13" s="25" t="s">
        <v>52</v>
      </c>
      <c r="G13" s="25" t="s">
        <v>29</v>
      </c>
      <c r="H13" s="26" t="s">
        <v>24</v>
      </c>
      <c r="I13" s="26">
        <v>3914</v>
      </c>
      <c r="J13" s="29">
        <f t="shared" ref="J13:J15" si="5">I13*0.95</f>
        <v>3718.3</v>
      </c>
      <c r="K13" s="29">
        <f t="shared" ref="K13:K15" si="6">I13*0.85</f>
        <v>3326.9</v>
      </c>
      <c r="L13" s="29">
        <f t="shared" ref="L13:L15" si="7">I13*0.75</f>
        <v>2935.5</v>
      </c>
      <c r="M13" s="29">
        <f t="shared" ref="M13:M15" si="8">I13*0.65</f>
        <v>2544.1</v>
      </c>
      <c r="N13" s="29">
        <f t="shared" ref="N13:N15" si="9">I13*0.6</f>
        <v>2348.4</v>
      </c>
      <c r="O13" s="25" t="s">
        <v>53</v>
      </c>
    </row>
    <row r="14" s="4" customFormat="true" ht="90" customHeight="true" spans="1:15">
      <c r="A14" s="16">
        <v>8</v>
      </c>
      <c r="B14" s="16" t="s">
        <v>19</v>
      </c>
      <c r="C14" s="17" t="s">
        <v>54</v>
      </c>
      <c r="D14" s="18">
        <v>331008022</v>
      </c>
      <c r="E14" s="25" t="s">
        <v>55</v>
      </c>
      <c r="F14" s="25" t="s">
        <v>56</v>
      </c>
      <c r="G14" s="25" t="s">
        <v>57</v>
      </c>
      <c r="H14" s="26" t="s">
        <v>24</v>
      </c>
      <c r="I14" s="26">
        <v>2267</v>
      </c>
      <c r="J14" s="29">
        <f t="shared" si="5"/>
        <v>2153.65</v>
      </c>
      <c r="K14" s="29">
        <f t="shared" si="6"/>
        <v>1926.95</v>
      </c>
      <c r="L14" s="29">
        <f t="shared" si="7"/>
        <v>1700.25</v>
      </c>
      <c r="M14" s="29">
        <f t="shared" si="8"/>
        <v>1473.55</v>
      </c>
      <c r="N14" s="29">
        <f t="shared" si="9"/>
        <v>1360.2</v>
      </c>
      <c r="O14" s="25"/>
    </row>
    <row r="15" s="4" customFormat="true" ht="90" customHeight="true" spans="1:15">
      <c r="A15" s="19">
        <v>9</v>
      </c>
      <c r="B15" s="16" t="s">
        <v>19</v>
      </c>
      <c r="C15" s="17" t="s">
        <v>58</v>
      </c>
      <c r="D15" s="18">
        <v>331008009</v>
      </c>
      <c r="E15" s="25" t="s">
        <v>59</v>
      </c>
      <c r="F15" s="25" t="s">
        <v>60</v>
      </c>
      <c r="G15" s="25" t="s">
        <v>61</v>
      </c>
      <c r="H15" s="26" t="s">
        <v>24</v>
      </c>
      <c r="I15" s="26">
        <v>1005</v>
      </c>
      <c r="J15" s="29">
        <f t="shared" si="5"/>
        <v>954.75</v>
      </c>
      <c r="K15" s="29">
        <f t="shared" si="6"/>
        <v>854.25</v>
      </c>
      <c r="L15" s="29">
        <f t="shared" si="7"/>
        <v>753.75</v>
      </c>
      <c r="M15" s="29">
        <f t="shared" si="8"/>
        <v>653.25</v>
      </c>
      <c r="N15" s="29">
        <f t="shared" si="9"/>
        <v>603</v>
      </c>
      <c r="O15" s="25"/>
    </row>
    <row r="16" s="5" customFormat="true" ht="36" spans="1:16">
      <c r="A16" s="21"/>
      <c r="B16" s="16" t="s">
        <v>19</v>
      </c>
      <c r="C16" s="17" t="s">
        <v>62</v>
      </c>
      <c r="D16" s="18" t="s">
        <v>63</v>
      </c>
      <c r="E16" s="25" t="s">
        <v>64</v>
      </c>
      <c r="F16" s="25"/>
      <c r="G16" s="25"/>
      <c r="H16" s="26" t="s">
        <v>24</v>
      </c>
      <c r="I16" s="26" t="s">
        <v>48</v>
      </c>
      <c r="J16" s="26" t="s">
        <v>48</v>
      </c>
      <c r="K16" s="26" t="s">
        <v>48</v>
      </c>
      <c r="L16" s="26" t="s">
        <v>48</v>
      </c>
      <c r="M16" s="26" t="s">
        <v>48</v>
      </c>
      <c r="N16" s="26" t="s">
        <v>48</v>
      </c>
      <c r="O16" s="25"/>
      <c r="P16" s="4"/>
    </row>
    <row r="17" s="5" customFormat="true" ht="36" spans="1:16">
      <c r="A17" s="20"/>
      <c r="B17" s="16" t="s">
        <v>19</v>
      </c>
      <c r="C17" s="17" t="s">
        <v>65</v>
      </c>
      <c r="D17" s="18" t="s">
        <v>66</v>
      </c>
      <c r="E17" s="25" t="s">
        <v>67</v>
      </c>
      <c r="F17" s="25"/>
      <c r="G17" s="25"/>
      <c r="H17" s="26" t="s">
        <v>24</v>
      </c>
      <c r="I17" s="26" t="s">
        <v>48</v>
      </c>
      <c r="J17" s="26" t="s">
        <v>48</v>
      </c>
      <c r="K17" s="26" t="s">
        <v>48</v>
      </c>
      <c r="L17" s="26" t="s">
        <v>48</v>
      </c>
      <c r="M17" s="26" t="s">
        <v>48</v>
      </c>
      <c r="N17" s="26" t="s">
        <v>48</v>
      </c>
      <c r="O17" s="25"/>
      <c r="P17" s="4"/>
    </row>
    <row r="18" s="2" customFormat="true" ht="85" customHeight="true" spans="1:16">
      <c r="A18" s="19">
        <v>10</v>
      </c>
      <c r="B18" s="16" t="s">
        <v>19</v>
      </c>
      <c r="C18" s="17" t="s">
        <v>68</v>
      </c>
      <c r="D18" s="18">
        <v>331008012</v>
      </c>
      <c r="E18" s="25" t="s">
        <v>69</v>
      </c>
      <c r="F18" s="25" t="s">
        <v>70</v>
      </c>
      <c r="G18" s="25" t="s">
        <v>61</v>
      </c>
      <c r="H18" s="26" t="s">
        <v>24</v>
      </c>
      <c r="I18" s="26">
        <v>1564</v>
      </c>
      <c r="J18" s="29">
        <f t="shared" ref="J18:J23" si="10">I18*0.95</f>
        <v>1485.8</v>
      </c>
      <c r="K18" s="29">
        <f t="shared" ref="K18:K23" si="11">I18*0.85</f>
        <v>1329.4</v>
      </c>
      <c r="L18" s="29">
        <f t="shared" ref="L18:L23" si="12">I18*0.75</f>
        <v>1173</v>
      </c>
      <c r="M18" s="29">
        <f t="shared" ref="M18:M23" si="13">I18*0.65</f>
        <v>1016.6</v>
      </c>
      <c r="N18" s="29">
        <f t="shared" ref="N18:N23" si="14">I18*0.6</f>
        <v>938.4</v>
      </c>
      <c r="O18" s="25" t="s">
        <v>71</v>
      </c>
      <c r="P18" s="4"/>
    </row>
    <row r="19" s="2" customFormat="true" ht="36" spans="1:16">
      <c r="A19" s="21"/>
      <c r="B19" s="16" t="s">
        <v>19</v>
      </c>
      <c r="C19" s="17" t="s">
        <v>72</v>
      </c>
      <c r="D19" s="18" t="s">
        <v>73</v>
      </c>
      <c r="E19" s="25" t="s">
        <v>74</v>
      </c>
      <c r="F19" s="25"/>
      <c r="G19" s="25"/>
      <c r="H19" s="26" t="s">
        <v>24</v>
      </c>
      <c r="I19" s="26" t="s">
        <v>48</v>
      </c>
      <c r="J19" s="26" t="s">
        <v>48</v>
      </c>
      <c r="K19" s="26" t="s">
        <v>48</v>
      </c>
      <c r="L19" s="26" t="s">
        <v>48</v>
      </c>
      <c r="M19" s="26" t="s">
        <v>48</v>
      </c>
      <c r="N19" s="26" t="s">
        <v>48</v>
      </c>
      <c r="O19" s="25"/>
      <c r="P19" s="4"/>
    </row>
    <row r="20" s="2" customFormat="true" ht="48" spans="1:16">
      <c r="A20" s="20"/>
      <c r="B20" s="16" t="s">
        <v>19</v>
      </c>
      <c r="C20" s="17" t="s">
        <v>75</v>
      </c>
      <c r="D20" s="18" t="s">
        <v>76</v>
      </c>
      <c r="E20" s="25" t="s">
        <v>77</v>
      </c>
      <c r="F20" s="25"/>
      <c r="G20" s="25"/>
      <c r="H20" s="26" t="s">
        <v>24</v>
      </c>
      <c r="I20" s="26" t="s">
        <v>48</v>
      </c>
      <c r="J20" s="26" t="s">
        <v>48</v>
      </c>
      <c r="K20" s="26" t="s">
        <v>48</v>
      </c>
      <c r="L20" s="26" t="s">
        <v>48</v>
      </c>
      <c r="M20" s="26" t="s">
        <v>48</v>
      </c>
      <c r="N20" s="26" t="s">
        <v>48</v>
      </c>
      <c r="O20" s="25"/>
      <c r="P20" s="4"/>
    </row>
    <row r="21" s="4" customFormat="true" ht="75" customHeight="true" spans="1:15">
      <c r="A21" s="16">
        <v>11</v>
      </c>
      <c r="B21" s="16" t="s">
        <v>78</v>
      </c>
      <c r="C21" s="17" t="s">
        <v>79</v>
      </c>
      <c r="D21" s="18">
        <v>311201064</v>
      </c>
      <c r="E21" s="25" t="s">
        <v>80</v>
      </c>
      <c r="F21" s="25" t="s">
        <v>81</v>
      </c>
      <c r="G21" s="25" t="s">
        <v>82</v>
      </c>
      <c r="H21" s="26" t="s">
        <v>37</v>
      </c>
      <c r="I21" s="26">
        <v>160</v>
      </c>
      <c r="J21" s="29">
        <f t="shared" si="10"/>
        <v>152</v>
      </c>
      <c r="K21" s="29">
        <f t="shared" si="11"/>
        <v>136</v>
      </c>
      <c r="L21" s="29">
        <f t="shared" si="12"/>
        <v>120</v>
      </c>
      <c r="M21" s="29">
        <f t="shared" si="13"/>
        <v>104</v>
      </c>
      <c r="N21" s="29">
        <f t="shared" si="14"/>
        <v>96</v>
      </c>
      <c r="O21" s="25"/>
    </row>
    <row r="22" s="4" customFormat="true" ht="74" customHeight="true" spans="1:15">
      <c r="A22" s="16">
        <v>12</v>
      </c>
      <c r="B22" s="16" t="s">
        <v>83</v>
      </c>
      <c r="C22" s="17" t="s">
        <v>84</v>
      </c>
      <c r="D22" s="18">
        <v>331601005</v>
      </c>
      <c r="E22" s="25" t="s">
        <v>85</v>
      </c>
      <c r="F22" s="25" t="s">
        <v>86</v>
      </c>
      <c r="G22" s="25" t="s">
        <v>87</v>
      </c>
      <c r="H22" s="26" t="s">
        <v>37</v>
      </c>
      <c r="I22" s="26">
        <v>200</v>
      </c>
      <c r="J22" s="29">
        <f t="shared" si="10"/>
        <v>190</v>
      </c>
      <c r="K22" s="29">
        <f t="shared" si="11"/>
        <v>170</v>
      </c>
      <c r="L22" s="29">
        <f t="shared" si="12"/>
        <v>150</v>
      </c>
      <c r="M22" s="29">
        <f t="shared" si="13"/>
        <v>130</v>
      </c>
      <c r="N22" s="29">
        <f t="shared" si="14"/>
        <v>120</v>
      </c>
      <c r="O22" s="25"/>
    </row>
    <row r="23" s="4" customFormat="true" ht="85" customHeight="true" spans="1:15">
      <c r="A23" s="19">
        <v>13</v>
      </c>
      <c r="B23" s="16" t="s">
        <v>19</v>
      </c>
      <c r="C23" s="17" t="s">
        <v>88</v>
      </c>
      <c r="D23" s="18">
        <v>331601002</v>
      </c>
      <c r="E23" s="25" t="s">
        <v>89</v>
      </c>
      <c r="F23" s="25" t="s">
        <v>90</v>
      </c>
      <c r="G23" s="25" t="s">
        <v>91</v>
      </c>
      <c r="H23" s="26" t="s">
        <v>37</v>
      </c>
      <c r="I23" s="26">
        <v>696</v>
      </c>
      <c r="J23" s="29">
        <f t="shared" si="10"/>
        <v>661.2</v>
      </c>
      <c r="K23" s="29">
        <f t="shared" si="11"/>
        <v>591.6</v>
      </c>
      <c r="L23" s="29">
        <f t="shared" si="12"/>
        <v>522</v>
      </c>
      <c r="M23" s="29">
        <f t="shared" si="13"/>
        <v>452.4</v>
      </c>
      <c r="N23" s="29">
        <f t="shared" si="14"/>
        <v>417.6</v>
      </c>
      <c r="O23" s="31"/>
    </row>
    <row r="24" s="4" customFormat="true" ht="36" spans="1:15">
      <c r="A24" s="20"/>
      <c r="B24" s="16" t="s">
        <v>19</v>
      </c>
      <c r="C24" s="17" t="s">
        <v>92</v>
      </c>
      <c r="D24" s="18" t="s">
        <v>93</v>
      </c>
      <c r="E24" s="25" t="s">
        <v>94</v>
      </c>
      <c r="F24" s="25"/>
      <c r="G24" s="25"/>
      <c r="H24" s="26" t="s">
        <v>37</v>
      </c>
      <c r="I24" s="26" t="s">
        <v>48</v>
      </c>
      <c r="J24" s="26" t="s">
        <v>48</v>
      </c>
      <c r="K24" s="26" t="s">
        <v>48</v>
      </c>
      <c r="L24" s="26" t="s">
        <v>48</v>
      </c>
      <c r="M24" s="26" t="s">
        <v>48</v>
      </c>
      <c r="N24" s="26" t="s">
        <v>48</v>
      </c>
      <c r="O24" s="31"/>
    </row>
    <row r="25" s="4" customFormat="true" ht="90" customHeight="true" spans="1:15">
      <c r="A25" s="19">
        <v>14</v>
      </c>
      <c r="B25" s="16" t="s">
        <v>19</v>
      </c>
      <c r="C25" s="17" t="s">
        <v>95</v>
      </c>
      <c r="D25" s="18">
        <v>331601015</v>
      </c>
      <c r="E25" s="25" t="s">
        <v>96</v>
      </c>
      <c r="F25" s="25" t="s">
        <v>97</v>
      </c>
      <c r="G25" s="25" t="s">
        <v>61</v>
      </c>
      <c r="H25" s="26" t="s">
        <v>37</v>
      </c>
      <c r="I25" s="26">
        <v>975</v>
      </c>
      <c r="J25" s="29">
        <f t="shared" ref="J25:J27" si="15">I25*0.95</f>
        <v>926.25</v>
      </c>
      <c r="K25" s="29">
        <f t="shared" ref="K25:K27" si="16">I25*0.85</f>
        <v>828.75</v>
      </c>
      <c r="L25" s="29">
        <f t="shared" ref="L25:L27" si="17">I25*0.75</f>
        <v>731.25</v>
      </c>
      <c r="M25" s="29">
        <f t="shared" ref="M25:M27" si="18">I25*0.65</f>
        <v>633.75</v>
      </c>
      <c r="N25" s="29">
        <f t="shared" ref="N25:N27" si="19">I25*0.6</f>
        <v>585</v>
      </c>
      <c r="O25" s="25" t="s">
        <v>98</v>
      </c>
    </row>
    <row r="26" s="4" customFormat="true" ht="36" spans="1:15">
      <c r="A26" s="20"/>
      <c r="B26" s="16" t="s">
        <v>19</v>
      </c>
      <c r="C26" s="17" t="s">
        <v>99</v>
      </c>
      <c r="D26" s="18" t="s">
        <v>100</v>
      </c>
      <c r="E26" s="25" t="s">
        <v>101</v>
      </c>
      <c r="F26" s="25"/>
      <c r="G26" s="25"/>
      <c r="H26" s="26" t="s">
        <v>37</v>
      </c>
      <c r="I26" s="26">
        <v>960</v>
      </c>
      <c r="J26" s="29">
        <f t="shared" si="15"/>
        <v>912</v>
      </c>
      <c r="K26" s="29">
        <f t="shared" si="16"/>
        <v>816</v>
      </c>
      <c r="L26" s="29">
        <f t="shared" si="17"/>
        <v>720</v>
      </c>
      <c r="M26" s="29">
        <f t="shared" si="18"/>
        <v>624</v>
      </c>
      <c r="N26" s="29">
        <f t="shared" si="19"/>
        <v>576</v>
      </c>
      <c r="O26" s="25"/>
    </row>
    <row r="27" s="4" customFormat="true" ht="105" customHeight="true" spans="1:15">
      <c r="A27" s="19">
        <v>15</v>
      </c>
      <c r="B27" s="16" t="s">
        <v>19</v>
      </c>
      <c r="C27" s="17" t="s">
        <v>102</v>
      </c>
      <c r="D27" s="18">
        <v>331601004</v>
      </c>
      <c r="E27" s="25" t="s">
        <v>103</v>
      </c>
      <c r="F27" s="25" t="s">
        <v>104</v>
      </c>
      <c r="G27" s="25" t="s">
        <v>61</v>
      </c>
      <c r="H27" s="26" t="s">
        <v>37</v>
      </c>
      <c r="I27" s="26">
        <v>1876</v>
      </c>
      <c r="J27" s="29">
        <f t="shared" si="15"/>
        <v>1782.2</v>
      </c>
      <c r="K27" s="29">
        <f t="shared" si="16"/>
        <v>1594.6</v>
      </c>
      <c r="L27" s="29">
        <f t="shared" si="17"/>
        <v>1407</v>
      </c>
      <c r="M27" s="29">
        <f t="shared" si="18"/>
        <v>1219.4</v>
      </c>
      <c r="N27" s="29">
        <f t="shared" si="19"/>
        <v>1125.6</v>
      </c>
      <c r="O27" s="25" t="s">
        <v>105</v>
      </c>
    </row>
    <row r="28" s="4" customFormat="true" ht="48" spans="1:15">
      <c r="A28" s="21"/>
      <c r="B28" s="16" t="s">
        <v>19</v>
      </c>
      <c r="C28" s="17" t="s">
        <v>106</v>
      </c>
      <c r="D28" s="18" t="s">
        <v>107</v>
      </c>
      <c r="E28" s="25" t="s">
        <v>108</v>
      </c>
      <c r="F28" s="25"/>
      <c r="G28" s="25"/>
      <c r="H28" s="26" t="s">
        <v>37</v>
      </c>
      <c r="I28" s="26" t="s">
        <v>48</v>
      </c>
      <c r="J28" s="26" t="s">
        <v>48</v>
      </c>
      <c r="K28" s="26" t="s">
        <v>48</v>
      </c>
      <c r="L28" s="26" t="s">
        <v>48</v>
      </c>
      <c r="M28" s="26" t="s">
        <v>48</v>
      </c>
      <c r="N28" s="26" t="s">
        <v>48</v>
      </c>
      <c r="O28" s="25"/>
    </row>
    <row r="29" s="4" customFormat="true" ht="48" spans="1:15">
      <c r="A29" s="20"/>
      <c r="B29" s="16" t="s">
        <v>19</v>
      </c>
      <c r="C29" s="17" t="s">
        <v>109</v>
      </c>
      <c r="D29" s="18" t="s">
        <v>110</v>
      </c>
      <c r="E29" s="25" t="s">
        <v>111</v>
      </c>
      <c r="F29" s="25"/>
      <c r="G29" s="25"/>
      <c r="H29" s="26" t="s">
        <v>37</v>
      </c>
      <c r="I29" s="26" t="s">
        <v>48</v>
      </c>
      <c r="J29" s="26" t="s">
        <v>48</v>
      </c>
      <c r="K29" s="26" t="s">
        <v>48</v>
      </c>
      <c r="L29" s="26" t="s">
        <v>48</v>
      </c>
      <c r="M29" s="26" t="s">
        <v>48</v>
      </c>
      <c r="N29" s="26" t="s">
        <v>48</v>
      </c>
      <c r="O29" s="25"/>
    </row>
    <row r="30" s="4" customFormat="true" ht="93" customHeight="true" spans="1:15">
      <c r="A30" s="16">
        <v>16</v>
      </c>
      <c r="B30" s="16" t="s">
        <v>19</v>
      </c>
      <c r="C30" s="17" t="s">
        <v>112</v>
      </c>
      <c r="D30" s="18">
        <v>331601003</v>
      </c>
      <c r="E30" s="25" t="s">
        <v>113</v>
      </c>
      <c r="F30" s="25" t="s">
        <v>114</v>
      </c>
      <c r="G30" s="25" t="s">
        <v>61</v>
      </c>
      <c r="H30" s="26" t="s">
        <v>37</v>
      </c>
      <c r="I30" s="26">
        <v>555</v>
      </c>
      <c r="J30" s="29">
        <f t="shared" ref="J30:J40" si="20">I30*0.95</f>
        <v>527.25</v>
      </c>
      <c r="K30" s="29">
        <f t="shared" ref="K30:K40" si="21">I30*0.85</f>
        <v>471.75</v>
      </c>
      <c r="L30" s="29">
        <f t="shared" ref="L30:L40" si="22">I30*0.75</f>
        <v>416.25</v>
      </c>
      <c r="M30" s="29">
        <f t="shared" ref="M30:M40" si="23">I30*0.65</f>
        <v>360.75</v>
      </c>
      <c r="N30" s="29">
        <f t="shared" ref="N30:N40" si="24">I30*0.6</f>
        <v>333</v>
      </c>
      <c r="O30" s="25"/>
    </row>
    <row r="31" s="4" customFormat="true" ht="84" customHeight="true" spans="1:15">
      <c r="A31" s="16">
        <v>17</v>
      </c>
      <c r="B31" s="16" t="s">
        <v>19</v>
      </c>
      <c r="C31" s="17" t="s">
        <v>115</v>
      </c>
      <c r="D31" s="18">
        <v>331601014</v>
      </c>
      <c r="E31" s="25" t="s">
        <v>116</v>
      </c>
      <c r="F31" s="25" t="s">
        <v>117</v>
      </c>
      <c r="G31" s="25" t="s">
        <v>118</v>
      </c>
      <c r="H31" s="26" t="s">
        <v>37</v>
      </c>
      <c r="I31" s="26">
        <v>1568</v>
      </c>
      <c r="J31" s="29">
        <f t="shared" si="20"/>
        <v>1489.6</v>
      </c>
      <c r="K31" s="29">
        <f t="shared" si="21"/>
        <v>1332.8</v>
      </c>
      <c r="L31" s="29">
        <f t="shared" si="22"/>
        <v>1176</v>
      </c>
      <c r="M31" s="29">
        <f t="shared" si="23"/>
        <v>1019.2</v>
      </c>
      <c r="N31" s="29">
        <f t="shared" si="24"/>
        <v>940.8</v>
      </c>
      <c r="O31" s="31"/>
    </row>
    <row r="32" s="4" customFormat="true" ht="72" customHeight="true" spans="1:15">
      <c r="A32" s="19">
        <v>18</v>
      </c>
      <c r="B32" s="16" t="s">
        <v>19</v>
      </c>
      <c r="C32" s="17" t="s">
        <v>119</v>
      </c>
      <c r="D32" s="18">
        <v>331601006</v>
      </c>
      <c r="E32" s="25" t="s">
        <v>120</v>
      </c>
      <c r="F32" s="25" t="s">
        <v>121</v>
      </c>
      <c r="G32" s="25" t="s">
        <v>122</v>
      </c>
      <c r="H32" s="26" t="s">
        <v>24</v>
      </c>
      <c r="I32" s="26">
        <v>126</v>
      </c>
      <c r="J32" s="29">
        <f t="shared" si="20"/>
        <v>119.7</v>
      </c>
      <c r="K32" s="29">
        <f t="shared" si="21"/>
        <v>107.1</v>
      </c>
      <c r="L32" s="29">
        <f t="shared" si="22"/>
        <v>94.5</v>
      </c>
      <c r="M32" s="29">
        <f t="shared" si="23"/>
        <v>81.9</v>
      </c>
      <c r="N32" s="29">
        <f t="shared" si="24"/>
        <v>75.6</v>
      </c>
      <c r="O32" s="25"/>
    </row>
    <row r="33" s="4" customFormat="true" ht="48" spans="1:15">
      <c r="A33" s="20"/>
      <c r="B33" s="16" t="s">
        <v>19</v>
      </c>
      <c r="C33" s="17" t="s">
        <v>123</v>
      </c>
      <c r="D33" s="18" t="s">
        <v>124</v>
      </c>
      <c r="E33" s="25" t="s">
        <v>125</v>
      </c>
      <c r="F33" s="25"/>
      <c r="G33" s="25"/>
      <c r="H33" s="26" t="s">
        <v>24</v>
      </c>
      <c r="I33" s="26">
        <f>I32*0.5</f>
        <v>63</v>
      </c>
      <c r="J33" s="29">
        <f t="shared" si="20"/>
        <v>59.85</v>
      </c>
      <c r="K33" s="29">
        <f t="shared" si="21"/>
        <v>53.55</v>
      </c>
      <c r="L33" s="29">
        <f t="shared" si="22"/>
        <v>47.25</v>
      </c>
      <c r="M33" s="29">
        <f t="shared" si="23"/>
        <v>40.95</v>
      </c>
      <c r="N33" s="29">
        <f t="shared" si="24"/>
        <v>37.8</v>
      </c>
      <c r="O33" s="25"/>
    </row>
    <row r="34" s="4" customFormat="true" ht="93" customHeight="true" spans="1:15">
      <c r="A34" s="16">
        <v>19</v>
      </c>
      <c r="B34" s="16" t="s">
        <v>19</v>
      </c>
      <c r="C34" s="17" t="s">
        <v>126</v>
      </c>
      <c r="D34" s="18">
        <v>330300008</v>
      </c>
      <c r="E34" s="25" t="s">
        <v>127</v>
      </c>
      <c r="F34" s="25" t="s">
        <v>128</v>
      </c>
      <c r="G34" s="25" t="s">
        <v>129</v>
      </c>
      <c r="H34" s="26" t="s">
        <v>37</v>
      </c>
      <c r="I34" s="26">
        <v>2095</v>
      </c>
      <c r="J34" s="29">
        <f t="shared" si="20"/>
        <v>1990.25</v>
      </c>
      <c r="K34" s="29">
        <f t="shared" si="21"/>
        <v>1780.75</v>
      </c>
      <c r="L34" s="29">
        <f t="shared" si="22"/>
        <v>1571.25</v>
      </c>
      <c r="M34" s="29">
        <f t="shared" si="23"/>
        <v>1361.75</v>
      </c>
      <c r="N34" s="29">
        <f t="shared" si="24"/>
        <v>1257</v>
      </c>
      <c r="O34" s="25"/>
    </row>
    <row r="35" s="4" customFormat="true" ht="104" customHeight="true" spans="1:15">
      <c r="A35" s="16">
        <v>20</v>
      </c>
      <c r="B35" s="16" t="s">
        <v>19</v>
      </c>
      <c r="C35" s="17" t="s">
        <v>130</v>
      </c>
      <c r="D35" s="18">
        <v>330300009</v>
      </c>
      <c r="E35" s="25" t="s">
        <v>131</v>
      </c>
      <c r="F35" s="25" t="s">
        <v>132</v>
      </c>
      <c r="G35" s="25" t="s">
        <v>129</v>
      </c>
      <c r="H35" s="26" t="s">
        <v>37</v>
      </c>
      <c r="I35" s="26">
        <v>2935</v>
      </c>
      <c r="J35" s="29">
        <f t="shared" si="20"/>
        <v>2788.25</v>
      </c>
      <c r="K35" s="29">
        <f t="shared" si="21"/>
        <v>2494.75</v>
      </c>
      <c r="L35" s="29">
        <f t="shared" si="22"/>
        <v>2201.25</v>
      </c>
      <c r="M35" s="29">
        <f t="shared" si="23"/>
        <v>1907.75</v>
      </c>
      <c r="N35" s="29">
        <f t="shared" si="24"/>
        <v>1761</v>
      </c>
      <c r="O35" s="25" t="s">
        <v>133</v>
      </c>
    </row>
    <row r="36" s="4" customFormat="true" ht="96" customHeight="true" spans="1:15">
      <c r="A36" s="19">
        <v>21</v>
      </c>
      <c r="B36" s="16" t="s">
        <v>19</v>
      </c>
      <c r="C36" s="17" t="s">
        <v>134</v>
      </c>
      <c r="D36" s="18">
        <v>330300010</v>
      </c>
      <c r="E36" s="25" t="s">
        <v>135</v>
      </c>
      <c r="F36" s="25" t="s">
        <v>136</v>
      </c>
      <c r="G36" s="25" t="s">
        <v>129</v>
      </c>
      <c r="H36" s="26" t="s">
        <v>37</v>
      </c>
      <c r="I36" s="26">
        <v>3075</v>
      </c>
      <c r="J36" s="29">
        <f t="shared" si="20"/>
        <v>2921.25</v>
      </c>
      <c r="K36" s="29">
        <f t="shared" si="21"/>
        <v>2613.75</v>
      </c>
      <c r="L36" s="29">
        <f t="shared" si="22"/>
        <v>2306.25</v>
      </c>
      <c r="M36" s="29">
        <f t="shared" si="23"/>
        <v>1998.75</v>
      </c>
      <c r="N36" s="29">
        <f t="shared" si="24"/>
        <v>1845</v>
      </c>
      <c r="O36" s="25" t="s">
        <v>137</v>
      </c>
    </row>
    <row r="37" s="4" customFormat="true" ht="60" spans="1:15">
      <c r="A37" s="20"/>
      <c r="B37" s="16" t="s">
        <v>19</v>
      </c>
      <c r="C37" s="17" t="s">
        <v>138</v>
      </c>
      <c r="D37" s="18" t="s">
        <v>139</v>
      </c>
      <c r="E37" s="25" t="s">
        <v>140</v>
      </c>
      <c r="F37" s="25"/>
      <c r="G37" s="25"/>
      <c r="H37" s="26" t="s">
        <v>37</v>
      </c>
      <c r="I37" s="26">
        <v>210</v>
      </c>
      <c r="J37" s="29">
        <f t="shared" si="20"/>
        <v>199.5</v>
      </c>
      <c r="K37" s="29">
        <f t="shared" si="21"/>
        <v>178.5</v>
      </c>
      <c r="L37" s="29">
        <f t="shared" si="22"/>
        <v>157.5</v>
      </c>
      <c r="M37" s="29">
        <f t="shared" si="23"/>
        <v>136.5</v>
      </c>
      <c r="N37" s="29">
        <f t="shared" si="24"/>
        <v>126</v>
      </c>
      <c r="O37" s="25"/>
    </row>
    <row r="38" s="4" customFormat="true" ht="138" customHeight="true" spans="1:15">
      <c r="A38" s="19">
        <v>22</v>
      </c>
      <c r="B38" s="16" t="s">
        <v>19</v>
      </c>
      <c r="C38" s="17" t="s">
        <v>141</v>
      </c>
      <c r="D38" s="18">
        <v>330300011</v>
      </c>
      <c r="E38" s="25" t="s">
        <v>142</v>
      </c>
      <c r="F38" s="25" t="s">
        <v>143</v>
      </c>
      <c r="G38" s="25" t="s">
        <v>129</v>
      </c>
      <c r="H38" s="26" t="s">
        <v>37</v>
      </c>
      <c r="I38" s="26">
        <v>4335</v>
      </c>
      <c r="J38" s="29">
        <f t="shared" si="20"/>
        <v>4118.25</v>
      </c>
      <c r="K38" s="29">
        <f t="shared" si="21"/>
        <v>3684.75</v>
      </c>
      <c r="L38" s="29">
        <f t="shared" si="22"/>
        <v>3251.25</v>
      </c>
      <c r="M38" s="29">
        <f t="shared" si="23"/>
        <v>2817.75</v>
      </c>
      <c r="N38" s="29">
        <f t="shared" si="24"/>
        <v>2601</v>
      </c>
      <c r="O38" s="25" t="s">
        <v>144</v>
      </c>
    </row>
    <row r="39" s="4" customFormat="true" ht="60" spans="1:15">
      <c r="A39" s="20"/>
      <c r="B39" s="16" t="s">
        <v>19</v>
      </c>
      <c r="C39" s="17" t="s">
        <v>145</v>
      </c>
      <c r="D39" s="18" t="s">
        <v>146</v>
      </c>
      <c r="E39" s="25" t="s">
        <v>147</v>
      </c>
      <c r="F39" s="25"/>
      <c r="G39" s="25"/>
      <c r="H39" s="26" t="s">
        <v>37</v>
      </c>
      <c r="I39" s="26">
        <v>210</v>
      </c>
      <c r="J39" s="29">
        <f t="shared" si="20"/>
        <v>199.5</v>
      </c>
      <c r="K39" s="29">
        <f t="shared" si="21"/>
        <v>178.5</v>
      </c>
      <c r="L39" s="29">
        <f t="shared" si="22"/>
        <v>157.5</v>
      </c>
      <c r="M39" s="29">
        <f t="shared" si="23"/>
        <v>136.5</v>
      </c>
      <c r="N39" s="29">
        <f t="shared" si="24"/>
        <v>126</v>
      </c>
      <c r="O39" s="25"/>
    </row>
    <row r="40" s="4" customFormat="true" ht="99" customHeight="true" spans="1:15">
      <c r="A40" s="19">
        <v>23</v>
      </c>
      <c r="B40" s="16" t="s">
        <v>19</v>
      </c>
      <c r="C40" s="17" t="s">
        <v>148</v>
      </c>
      <c r="D40" s="18">
        <v>330300002</v>
      </c>
      <c r="E40" s="25" t="s">
        <v>149</v>
      </c>
      <c r="F40" s="25" t="s">
        <v>150</v>
      </c>
      <c r="G40" s="25" t="s">
        <v>129</v>
      </c>
      <c r="H40" s="26" t="s">
        <v>24</v>
      </c>
      <c r="I40" s="26">
        <v>2106</v>
      </c>
      <c r="J40" s="29">
        <f t="shared" si="20"/>
        <v>2000.7</v>
      </c>
      <c r="K40" s="29">
        <f t="shared" si="21"/>
        <v>1790.1</v>
      </c>
      <c r="L40" s="29">
        <f t="shared" si="22"/>
        <v>1579.5</v>
      </c>
      <c r="M40" s="29">
        <f t="shared" si="23"/>
        <v>1368.9</v>
      </c>
      <c r="N40" s="29">
        <f t="shared" si="24"/>
        <v>1263.6</v>
      </c>
      <c r="O40" s="25"/>
    </row>
    <row r="41" s="4" customFormat="true" ht="48" spans="1:15">
      <c r="A41" s="20"/>
      <c r="B41" s="16" t="s">
        <v>19</v>
      </c>
      <c r="C41" s="17" t="s">
        <v>151</v>
      </c>
      <c r="D41" s="18" t="s">
        <v>152</v>
      </c>
      <c r="E41" s="25" t="s">
        <v>153</v>
      </c>
      <c r="F41" s="25"/>
      <c r="G41" s="25"/>
      <c r="H41" s="26" t="s">
        <v>24</v>
      </c>
      <c r="I41" s="26" t="s">
        <v>48</v>
      </c>
      <c r="J41" s="26" t="s">
        <v>48</v>
      </c>
      <c r="K41" s="26" t="s">
        <v>48</v>
      </c>
      <c r="L41" s="26" t="s">
        <v>48</v>
      </c>
      <c r="M41" s="26" t="s">
        <v>48</v>
      </c>
      <c r="N41" s="26" t="s">
        <v>48</v>
      </c>
      <c r="O41" s="25"/>
    </row>
    <row r="42" s="4" customFormat="true" ht="93" customHeight="true" spans="1:15">
      <c r="A42" s="19">
        <v>24</v>
      </c>
      <c r="B42" s="16" t="s">
        <v>19</v>
      </c>
      <c r="C42" s="17" t="s">
        <v>154</v>
      </c>
      <c r="D42" s="18">
        <v>330300004</v>
      </c>
      <c r="E42" s="25" t="s">
        <v>155</v>
      </c>
      <c r="F42" s="25" t="s">
        <v>156</v>
      </c>
      <c r="G42" s="25" t="s">
        <v>157</v>
      </c>
      <c r="H42" s="32" t="s">
        <v>24</v>
      </c>
      <c r="I42" s="26">
        <v>3664</v>
      </c>
      <c r="J42" s="29">
        <f t="shared" ref="J42:J45" si="25">I42*0.95</f>
        <v>3480.8</v>
      </c>
      <c r="K42" s="29">
        <f t="shared" ref="K42:K45" si="26">I42*0.85</f>
        <v>3114.4</v>
      </c>
      <c r="L42" s="29">
        <f t="shared" ref="L42:L45" si="27">I42*0.75</f>
        <v>2748</v>
      </c>
      <c r="M42" s="29">
        <f t="shared" ref="M42:M45" si="28">I42*0.65</f>
        <v>2381.6</v>
      </c>
      <c r="N42" s="29">
        <f t="shared" ref="N42:N45" si="29">I42*0.6</f>
        <v>2198.4</v>
      </c>
      <c r="O42" s="25"/>
    </row>
    <row r="43" s="4" customFormat="true" ht="36" spans="1:15">
      <c r="A43" s="21"/>
      <c r="B43" s="16" t="s">
        <v>19</v>
      </c>
      <c r="C43" s="17" t="s">
        <v>158</v>
      </c>
      <c r="D43" s="18" t="s">
        <v>159</v>
      </c>
      <c r="E43" s="25" t="s">
        <v>160</v>
      </c>
      <c r="F43" s="25"/>
      <c r="G43" s="25"/>
      <c r="H43" s="32" t="s">
        <v>24</v>
      </c>
      <c r="I43" s="26">
        <v>3664</v>
      </c>
      <c r="J43" s="29">
        <f t="shared" si="25"/>
        <v>3480.8</v>
      </c>
      <c r="K43" s="29">
        <f t="shared" si="26"/>
        <v>3114.4</v>
      </c>
      <c r="L43" s="29">
        <f t="shared" si="27"/>
        <v>2748</v>
      </c>
      <c r="M43" s="29">
        <f t="shared" si="28"/>
        <v>2381.6</v>
      </c>
      <c r="N43" s="29">
        <f t="shared" si="29"/>
        <v>2198.4</v>
      </c>
      <c r="O43" s="25"/>
    </row>
    <row r="44" s="4" customFormat="true" ht="36" spans="1:15">
      <c r="A44" s="20"/>
      <c r="B44" s="16" t="s">
        <v>19</v>
      </c>
      <c r="C44" s="17" t="s">
        <v>161</v>
      </c>
      <c r="D44" s="18" t="s">
        <v>162</v>
      </c>
      <c r="E44" s="25" t="s">
        <v>163</v>
      </c>
      <c r="F44" s="25"/>
      <c r="G44" s="25"/>
      <c r="H44" s="32" t="s">
        <v>24</v>
      </c>
      <c r="I44" s="26">
        <v>3664</v>
      </c>
      <c r="J44" s="29">
        <f t="shared" si="25"/>
        <v>3480.8</v>
      </c>
      <c r="K44" s="29">
        <f t="shared" si="26"/>
        <v>3114.4</v>
      </c>
      <c r="L44" s="29">
        <f t="shared" si="27"/>
        <v>2748</v>
      </c>
      <c r="M44" s="29">
        <f t="shared" si="28"/>
        <v>2381.6</v>
      </c>
      <c r="N44" s="29">
        <f t="shared" si="29"/>
        <v>2198.4</v>
      </c>
      <c r="O44" s="25"/>
    </row>
    <row r="45" s="4" customFormat="true" ht="86" customHeight="true" spans="1:15">
      <c r="A45" s="16">
        <v>25</v>
      </c>
      <c r="B45" s="16" t="s">
        <v>19</v>
      </c>
      <c r="C45" s="17" t="s">
        <v>164</v>
      </c>
      <c r="D45" s="18">
        <v>330300015</v>
      </c>
      <c r="E45" s="25" t="s">
        <v>165</v>
      </c>
      <c r="F45" s="25" t="s">
        <v>166</v>
      </c>
      <c r="G45" s="25" t="s">
        <v>61</v>
      </c>
      <c r="H45" s="26" t="s">
        <v>24</v>
      </c>
      <c r="I45" s="26">
        <v>1255</v>
      </c>
      <c r="J45" s="29">
        <f t="shared" si="25"/>
        <v>1192.25</v>
      </c>
      <c r="K45" s="29">
        <f t="shared" si="26"/>
        <v>1066.75</v>
      </c>
      <c r="L45" s="29">
        <f t="shared" si="27"/>
        <v>941.25</v>
      </c>
      <c r="M45" s="29">
        <f t="shared" si="28"/>
        <v>815.75</v>
      </c>
      <c r="N45" s="29">
        <f t="shared" si="29"/>
        <v>753</v>
      </c>
      <c r="O45" s="25"/>
    </row>
    <row r="46" s="6" customFormat="true" ht="342" customHeight="true" spans="1:15">
      <c r="A46" s="22" t="s">
        <v>167</v>
      </c>
      <c r="B46" s="22"/>
      <c r="C46" s="22"/>
      <c r="D46" s="22"/>
      <c r="E46" s="22"/>
      <c r="F46" s="22"/>
      <c r="G46" s="22"/>
      <c r="H46" s="22"/>
      <c r="I46" s="22"/>
      <c r="J46" s="22"/>
      <c r="K46" s="22"/>
      <c r="L46" s="22"/>
      <c r="M46" s="22"/>
      <c r="N46" s="22"/>
      <c r="O46" s="22"/>
    </row>
  </sheetData>
  <mergeCells count="28">
    <mergeCell ref="A1:B1"/>
    <mergeCell ref="H1:O1"/>
    <mergeCell ref="A2:O2"/>
    <mergeCell ref="I3:N3"/>
    <mergeCell ref="I4:J4"/>
    <mergeCell ref="K4:L4"/>
    <mergeCell ref="M4:N4"/>
    <mergeCell ref="A46:O46"/>
    <mergeCell ref="A3:A5"/>
    <mergeCell ref="A7:A8"/>
    <mergeCell ref="A15:A17"/>
    <mergeCell ref="A18:A20"/>
    <mergeCell ref="A23:A24"/>
    <mergeCell ref="A25:A26"/>
    <mergeCell ref="A27:A29"/>
    <mergeCell ref="A32:A33"/>
    <mergeCell ref="A36:A37"/>
    <mergeCell ref="A38:A39"/>
    <mergeCell ref="A40:A41"/>
    <mergeCell ref="A42:A44"/>
    <mergeCell ref="B3:B5"/>
    <mergeCell ref="C3:C5"/>
    <mergeCell ref="D3:D5"/>
    <mergeCell ref="E3:E5"/>
    <mergeCell ref="F3:F5"/>
    <mergeCell ref="G3:G5"/>
    <mergeCell ref="H3:H5"/>
    <mergeCell ref="O3:O5"/>
  </mergeCells>
  <conditionalFormatting sqref="D6">
    <cfRule type="duplicateValues" dxfId="0" priority="40"/>
  </conditionalFormatting>
  <conditionalFormatting sqref="D7">
    <cfRule type="duplicateValues" dxfId="0" priority="39"/>
  </conditionalFormatting>
  <conditionalFormatting sqref="D8">
    <cfRule type="duplicateValues" dxfId="0" priority="38"/>
  </conditionalFormatting>
  <conditionalFormatting sqref="D9">
    <cfRule type="duplicateValues" dxfId="0" priority="37"/>
  </conditionalFormatting>
  <conditionalFormatting sqref="P9">
    <cfRule type="duplicateValues" dxfId="0" priority="42"/>
  </conditionalFormatting>
  <conditionalFormatting sqref="D10">
    <cfRule type="duplicateValues" dxfId="0" priority="36"/>
  </conditionalFormatting>
  <conditionalFormatting sqref="D11">
    <cfRule type="duplicateValues" dxfId="0" priority="35"/>
  </conditionalFormatting>
  <conditionalFormatting sqref="D12">
    <cfRule type="duplicateValues" dxfId="0" priority="34"/>
  </conditionalFormatting>
  <conditionalFormatting sqref="D13">
    <cfRule type="duplicateValues" dxfId="0" priority="33"/>
  </conditionalFormatting>
  <conditionalFormatting sqref="D14">
    <cfRule type="duplicateValues" dxfId="0" priority="32"/>
  </conditionalFormatting>
  <conditionalFormatting sqref="D15">
    <cfRule type="duplicateValues" dxfId="0" priority="31"/>
  </conditionalFormatting>
  <conditionalFormatting sqref="D16">
    <cfRule type="duplicateValues" dxfId="0" priority="30"/>
  </conditionalFormatting>
  <conditionalFormatting sqref="D17">
    <cfRule type="duplicateValues" dxfId="0" priority="29"/>
  </conditionalFormatting>
  <conditionalFormatting sqref="D18">
    <cfRule type="duplicateValues" dxfId="0" priority="28"/>
  </conditionalFormatting>
  <conditionalFormatting sqref="D19">
    <cfRule type="duplicateValues" dxfId="0" priority="27"/>
  </conditionalFormatting>
  <conditionalFormatting sqref="D20">
    <cfRule type="duplicateValues" dxfId="0" priority="26"/>
  </conditionalFormatting>
  <conditionalFormatting sqref="D21">
    <cfRule type="duplicateValues" dxfId="0" priority="25"/>
  </conditionalFormatting>
  <conditionalFormatting sqref="D22">
    <cfRule type="duplicateValues" dxfId="0" priority="24"/>
  </conditionalFormatting>
  <conditionalFormatting sqref="D23">
    <cfRule type="duplicateValues" dxfId="0" priority="23"/>
  </conditionalFormatting>
  <conditionalFormatting sqref="D24">
    <cfRule type="duplicateValues" dxfId="0" priority="22"/>
  </conditionalFormatting>
  <conditionalFormatting sqref="D25">
    <cfRule type="duplicateValues" dxfId="0" priority="21"/>
  </conditionalFormatting>
  <conditionalFormatting sqref="D26">
    <cfRule type="duplicateValues" dxfId="0" priority="20"/>
  </conditionalFormatting>
  <conditionalFormatting sqref="D27">
    <cfRule type="duplicateValues" dxfId="0" priority="19"/>
  </conditionalFormatting>
  <conditionalFormatting sqref="D28">
    <cfRule type="duplicateValues" dxfId="0" priority="18"/>
  </conditionalFormatting>
  <conditionalFormatting sqref="D29">
    <cfRule type="duplicateValues" dxfId="0" priority="17"/>
  </conditionalFormatting>
  <conditionalFormatting sqref="D30">
    <cfRule type="duplicateValues" dxfId="0" priority="16"/>
  </conditionalFormatting>
  <conditionalFormatting sqref="D31">
    <cfRule type="duplicateValues" dxfId="0" priority="15"/>
  </conditionalFormatting>
  <conditionalFormatting sqref="D32">
    <cfRule type="duplicateValues" dxfId="0" priority="14"/>
  </conditionalFormatting>
  <conditionalFormatting sqref="D33">
    <cfRule type="duplicateValues" dxfId="0" priority="13"/>
  </conditionalFormatting>
  <conditionalFormatting sqref="D34">
    <cfRule type="duplicateValues" dxfId="0" priority="12"/>
  </conditionalFormatting>
  <conditionalFormatting sqref="D35">
    <cfRule type="duplicateValues" dxfId="0" priority="11"/>
  </conditionalFormatting>
  <conditionalFormatting sqref="D36">
    <cfRule type="duplicateValues" dxfId="0" priority="10"/>
  </conditionalFormatting>
  <conditionalFormatting sqref="D37">
    <cfRule type="duplicateValues" dxfId="0" priority="9"/>
  </conditionalFormatting>
  <conditionalFormatting sqref="D38">
    <cfRule type="duplicateValues" dxfId="0" priority="8"/>
  </conditionalFormatting>
  <conditionalFormatting sqref="D39">
    <cfRule type="duplicateValues" dxfId="0" priority="7"/>
  </conditionalFormatting>
  <conditionalFormatting sqref="D40">
    <cfRule type="duplicateValues" dxfId="0" priority="6"/>
  </conditionalFormatting>
  <conditionalFormatting sqref="D41">
    <cfRule type="duplicateValues" dxfId="0" priority="5"/>
  </conditionalFormatting>
  <conditionalFormatting sqref="D42">
    <cfRule type="duplicateValues" dxfId="0" priority="4"/>
  </conditionalFormatting>
  <conditionalFormatting sqref="D43">
    <cfRule type="duplicateValues" dxfId="0" priority="3"/>
  </conditionalFormatting>
  <conditionalFormatting sqref="D44">
    <cfRule type="duplicateValues" dxfId="0" priority="2"/>
  </conditionalFormatting>
  <conditionalFormatting sqref="D45">
    <cfRule type="duplicateValues" dxfId="0" priority="1"/>
  </conditionalFormatting>
  <conditionalFormatting sqref="P15:P20">
    <cfRule type="duplicateValues" dxfId="0" priority="41"/>
  </conditionalFormatting>
  <pageMargins left="0.472222222222222" right="0.393055555555556"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疝、甲乳项目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2025-12-08T10:29:17Z</dcterms:created>
  <dcterms:modified xsi:type="dcterms:W3CDTF">2025-12-08T10:29:35Z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