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麻醉类项目" sheetId="1" r:id="rId1"/>
  </sheets>
  <definedNames>
    <definedName name="_xlnm.Print_Titles" localSheetId="0">麻醉类项目!$3:$5</definedName>
  </definedNames>
  <calcPr calcId="144525"/>
</workbook>
</file>

<file path=xl/sharedStrings.xml><?xml version="1.0" encoding="utf-8"?>
<sst xmlns="http://schemas.openxmlformats.org/spreadsheetml/2006/main" count="235" uniqueCount="119">
  <si>
    <t>附件1</t>
  </si>
  <si>
    <t>拟整合规范麻醉类医疗服务项目价格表</t>
  </si>
  <si>
    <t>序号</t>
  </si>
  <si>
    <t>财务分类</t>
  </si>
  <si>
    <t>国家项目代码</t>
  </si>
  <si>
    <t>项目编码</t>
  </si>
  <si>
    <t>项目名称</t>
  </si>
  <si>
    <t>服务产出</t>
  </si>
  <si>
    <t>价格构成</t>
  </si>
  <si>
    <t>计价单位</t>
  </si>
  <si>
    <t>价格</t>
  </si>
  <si>
    <t>计价说明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</si>
  <si>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</si>
  <si>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</si>
  <si>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</si>
  <si>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</si>
  <si>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</si>
  <si>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</si>
  <si>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</si>
  <si>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</si>
  <si>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</si>
  <si>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</si>
  <si>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</si>
  <si>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</si>
  <si>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</si>
  <si>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一个手术部位按一次麻醉计算。</t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</si>
  <si>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</si>
  <si>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</si>
  <si>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</si>
  <si>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</si>
  <si>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未定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</si>
  <si>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</si>
  <si>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</si>
  <si>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</si>
  <si>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</si>
  <si>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t>单次以2小时为基础计费，超过2小时每小时加收149元。疼痛治疗按此项目收费。</t>
  </si>
  <si>
    <t>013301000030001</t>
  </si>
  <si>
    <t>330100002-1</t>
  </si>
  <si>
    <t>局部麻醉费（神经阻滞麻醉）-儿童（加收）</t>
  </si>
  <si>
    <t>013301000030002</t>
  </si>
  <si>
    <t>330100002-2</t>
  </si>
  <si>
    <t>局部麻醉费（神经阻滞麻醉）-80周岁及以上患者（加收）</t>
  </si>
  <si>
    <t>013301000040000</t>
  </si>
  <si>
    <t>局部麻醉费（椎管内麻醉）</t>
  </si>
  <si>
    <t>通过将药物注射到椎管内，阻断神经传导，达到麻醉效果。</t>
  </si>
  <si>
    <t>单次以2小时为基础计费，超过2小时每小时加收177元。疼痛治疗按此项目收费。</t>
  </si>
  <si>
    <t>013301000040001</t>
  </si>
  <si>
    <t>330100003-1</t>
  </si>
  <si>
    <t>局部麻醉费（椎管内麻醉）-儿童（加收）</t>
  </si>
  <si>
    <t>013301000040002</t>
  </si>
  <si>
    <t>330100003-2</t>
  </si>
  <si>
    <t>局部麻醉费（椎管内麻醉）-80周岁及以上患者（加收）</t>
  </si>
  <si>
    <t>013301000040011</t>
  </si>
  <si>
    <t>330100003-3</t>
  </si>
  <si>
    <t>局部麻醉费（椎管内麻醉）-腰麻硬膜外联合阻滞（加收）</t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</si>
  <si>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</si>
  <si>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</si>
  <si>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</si>
  <si>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</si>
  <si>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t>013301000050001</t>
  </si>
  <si>
    <t>330100005-1</t>
  </si>
  <si>
    <t>全身麻醉费（无插管全麻）-儿童（加收）</t>
  </si>
  <si>
    <t>013301000050002</t>
  </si>
  <si>
    <t>330100005-2</t>
  </si>
  <si>
    <t>全身麻醉费（无插管全麻）-80周岁及以上患者（加收）</t>
  </si>
  <si>
    <t>013301000060000</t>
  </si>
  <si>
    <t>全身麻醉费（插管或喉罩）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</si>
  <si>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</si>
  <si>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</si>
  <si>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t>单次以2小时为基础计费，超过2小时每小时加收177元。不与“特殊方法气管插管术”、“可视喉镜辅助下气管插管术”同时收取。</t>
  </si>
  <si>
    <t>013301000060001</t>
  </si>
  <si>
    <t>330100010-1</t>
  </si>
  <si>
    <t>全身麻醉费（插管或喉罩）-儿童（加收）</t>
  </si>
  <si>
    <t>013301000060002</t>
  </si>
  <si>
    <t>330100010-2</t>
  </si>
  <si>
    <t>全身麻醉费（插管或喉罩）-80周岁及以上患者（加收）</t>
  </si>
  <si>
    <t>013301000060011</t>
  </si>
  <si>
    <t>330100010-3</t>
  </si>
  <si>
    <t>全身麻醉费（插管或喉罩）-危重患者（加收）</t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</si>
  <si>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</si>
  <si>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</si>
  <si>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</si>
  <si>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</si>
  <si>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013301000070001</t>
  </si>
  <si>
    <t>330100007-1</t>
  </si>
  <si>
    <t>全身麻醉费（支气管内麻醉）-儿童（加收）</t>
  </si>
  <si>
    <t>013301000070002</t>
  </si>
  <si>
    <t>330100007-2</t>
  </si>
  <si>
    <t>全身麻醉费（支气管内麻醉）-80周岁及以上患者（加收）</t>
  </si>
  <si>
    <t>013301000070011</t>
  </si>
  <si>
    <t>330100007-3</t>
  </si>
  <si>
    <t>全身麻醉费（支气管内麻醉）-危重患者（加收）</t>
  </si>
  <si>
    <t>013301000080000</t>
  </si>
  <si>
    <t>全身麻醉费（深低温停循环麻醉）</t>
  </si>
  <si>
    <t>指通过各类方式，降低患者核心体温，暂停体外循环，进行手术治疗。</t>
  </si>
  <si>
    <t>单次以2小时为基础计费，超过2小时每小时加收。</t>
  </si>
  <si>
    <t>013301000080001</t>
  </si>
  <si>
    <t>330100011-1</t>
  </si>
  <si>
    <t>全身麻醉费（深低温停循环麻醉）-儿童（加收）</t>
  </si>
  <si>
    <t>013301000080002</t>
  </si>
  <si>
    <t>330100011-2</t>
  </si>
  <si>
    <t>全身麻醉费（深低温停循环麻醉）-80周岁及以上患者（加收）</t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</si>
  <si>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</si>
  <si>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</si>
  <si>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</si>
  <si>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</si>
  <si>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013301000090001</t>
  </si>
  <si>
    <t>330100023-1</t>
  </si>
  <si>
    <t>麻醉监护下镇静-儿童（加收）</t>
  </si>
  <si>
    <t>013301000090002</t>
  </si>
  <si>
    <t>330100023-2</t>
  </si>
  <si>
    <t>麻醉监护下镇静-80周岁及以上患者（加收）</t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</si>
  <si>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</si>
  <si>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</si>
  <si>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</si>
  <si>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</si>
  <si>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</si>
  <si>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t>1.本项目不含穿刺、置管费用。
2.连续镇痛包括但不限于椎管内镇痛、静脉连续镇痛、神经阻滞连续镇痛等。</t>
  </si>
  <si>
    <t>使用说明：
1.本项目价格以麻醉及镇痛为重点，按照麻醉及镇痛方式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麻醉及镇痛类项目在操作层面存在差异，但在价格项目和定价水平层面具备合并同类项的条件，立项指南对目前常用的麻醉及镇痛类项目进行了合并。医疗服务的政府指导价为最高限价，下浮不限；同时，医疗机构、医务人员实施治疗过程中有关创新改良，采取“现有项目兼容”的方式简化处理，无需申报新增医疗服务价格项目，直接按照对应的整合项目执行即可。
2.本项目价格所称的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项目价格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加收项两位编码第1位相同的，视为同一序列，同一序列加收项不得同时收取；不同序列的加收项，例如“01儿童加收”和“11危重患者加收”可以同时收取。
4.本项目价格所称“扩展项”，指同一项目下以不同方式提供或在不同场景应用时，只扩展价格项目适用范围、不额外加价的一类子项，子项的价格按主项目执行。
5.本项目价格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除基本物质资源消耗以外的其他耗材，按照实际采购价格零差率销售。
6.本项目价格中的各类麻醉项目价格构成中包含术中各类监测成本，不得与其他监测项目同时计费。
7.本项目价格中涉及“包括……”“……等”的，属于开放型表述，所指对象不仅局限于表述中列明的事项，也包括未列明的同类事项。
8.计费时间以麻醉开始至麻醉结束（含麻醉恢复室复苏阶段）。
9.本项目价格所称的“危重患者”指：ASA分级4、5级。
10.本项目价格所称的“儿童 ”，指6周岁及以下。周岁的计算方法以法律的相关规定为准。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</si>
</sst>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4" borderId="12" applyNumberFormat="false" applyAlignment="false" applyProtection="false">
      <alignment vertical="center"/>
    </xf>
    <xf numFmtId="0" fontId="24" fillId="23" borderId="14" applyNumberFormat="false" applyAlignment="false" applyProtection="false">
      <alignment vertical="center"/>
    </xf>
    <xf numFmtId="0" fontId="19" fillId="19" borderId="11" applyNumberFormat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top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left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top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8" fillId="0" borderId="7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120" zoomScaleNormal="120" workbookViewId="0">
      <selection activeCell="A2" sqref="A2:O2"/>
    </sheetView>
  </sheetViews>
  <sheetFormatPr defaultColWidth="9.23636363636364" defaultRowHeight="13"/>
  <cols>
    <col min="1" max="1" width="5.09090909090909" style="4" customWidth="true"/>
    <col min="2" max="2" width="5.36363636363636" style="4" customWidth="true"/>
    <col min="3" max="3" width="9.54545454545454" style="5" customWidth="true"/>
    <col min="4" max="4" width="10.4545454545455" style="4" customWidth="true"/>
    <col min="5" max="5" width="13.7727272727273" style="6" customWidth="true"/>
    <col min="6" max="6" width="18.6545454545455" style="4" customWidth="true"/>
    <col min="7" max="7" width="22.2727272727273" style="4" customWidth="true"/>
    <col min="8" max="8" width="5.90909090909091" style="4" customWidth="true"/>
    <col min="9" max="14" width="6.27272727272727" style="4" customWidth="true"/>
    <col min="15" max="15" width="13.4454545454545" style="7" customWidth="true"/>
    <col min="16" max="16" width="18.3181818181818" style="4" customWidth="true"/>
    <col min="17" max="16384" width="9.23636363636364" style="4"/>
  </cols>
  <sheetData>
    <row r="1" s="1" customFormat="true" ht="20" customHeight="true" spans="1:15">
      <c r="A1" s="8" t="s">
        <v>0</v>
      </c>
      <c r="B1" s="9"/>
      <c r="C1" s="10"/>
      <c r="E1" s="24"/>
      <c r="H1" s="25"/>
      <c r="I1" s="25"/>
      <c r="J1" s="25"/>
      <c r="K1" s="25"/>
      <c r="L1" s="25"/>
      <c r="M1" s="25"/>
      <c r="N1" s="25"/>
      <c r="O1" s="25"/>
    </row>
    <row r="2" s="2" customFormat="true" ht="47" customHeight="true" spans="1:15">
      <c r="A2" s="11" t="s">
        <v>1</v>
      </c>
      <c r="B2" s="11"/>
      <c r="C2" s="12"/>
      <c r="D2" s="11"/>
      <c r="E2" s="26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true" ht="19" customHeight="true" spans="1:15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29" t="s">
        <v>10</v>
      </c>
      <c r="J3" s="29"/>
      <c r="K3" s="29"/>
      <c r="L3" s="29"/>
      <c r="M3" s="29"/>
      <c r="N3" s="29"/>
      <c r="O3" s="13" t="s">
        <v>11</v>
      </c>
    </row>
    <row r="4" s="3" customFormat="true" ht="19" customHeight="true" spans="1:15">
      <c r="A4" s="13"/>
      <c r="B4" s="14"/>
      <c r="C4" s="15"/>
      <c r="D4" s="14"/>
      <c r="E4" s="14"/>
      <c r="F4" s="14"/>
      <c r="G4" s="14"/>
      <c r="H4" s="14"/>
      <c r="I4" s="29" t="s">
        <v>12</v>
      </c>
      <c r="J4" s="29"/>
      <c r="K4" s="29" t="s">
        <v>13</v>
      </c>
      <c r="L4" s="29"/>
      <c r="M4" s="29" t="s">
        <v>14</v>
      </c>
      <c r="N4" s="29"/>
      <c r="O4" s="13"/>
    </row>
    <row r="5" s="3" customFormat="true" ht="31" customHeight="true" spans="1:15">
      <c r="A5" s="13"/>
      <c r="B5" s="14"/>
      <c r="C5" s="15"/>
      <c r="D5" s="14"/>
      <c r="E5" s="14"/>
      <c r="F5" s="14"/>
      <c r="G5" s="14"/>
      <c r="H5" s="14"/>
      <c r="I5" s="30" t="s">
        <v>15</v>
      </c>
      <c r="J5" s="30" t="s">
        <v>16</v>
      </c>
      <c r="K5" s="29" t="s">
        <v>17</v>
      </c>
      <c r="L5" s="30" t="s">
        <v>18</v>
      </c>
      <c r="M5" s="30" t="s">
        <v>16</v>
      </c>
      <c r="N5" s="30" t="s">
        <v>18</v>
      </c>
      <c r="O5" s="13"/>
    </row>
    <row r="6" s="4" customFormat="true" ht="85" customHeight="true" spans="1:15">
      <c r="A6" s="16">
        <v>1</v>
      </c>
      <c r="B6" s="16" t="s">
        <v>19</v>
      </c>
      <c r="C6" s="17" t="s">
        <v>20</v>
      </c>
      <c r="D6" s="18">
        <v>330100001</v>
      </c>
      <c r="E6" s="17" t="s">
        <v>21</v>
      </c>
      <c r="F6" s="27" t="s">
        <v>22</v>
      </c>
      <c r="G6" s="27" t="s">
        <v>23</v>
      </c>
      <c r="H6" s="16" t="s">
        <v>24</v>
      </c>
      <c r="I6" s="16">
        <v>50</v>
      </c>
      <c r="J6" s="31">
        <f t="shared" ref="J6:J9" si="0">I6*0.95</f>
        <v>47.5</v>
      </c>
      <c r="K6" s="31">
        <f t="shared" ref="K6:K9" si="1">I6*0.85</f>
        <v>42.5</v>
      </c>
      <c r="L6" s="31">
        <f t="shared" ref="L6:L9" si="2">I6*0.75</f>
        <v>37.5</v>
      </c>
      <c r="M6" s="31">
        <f t="shared" ref="M6:M9" si="3">I6*0.65</f>
        <v>32.5</v>
      </c>
      <c r="N6" s="31">
        <f t="shared" ref="N6:N9" si="4">I6*0.6</f>
        <v>30</v>
      </c>
      <c r="O6" s="32" t="s">
        <v>25</v>
      </c>
    </row>
    <row r="7" s="4" customFormat="true" ht="85" customHeight="true" spans="1:15">
      <c r="A7" s="16">
        <v>2</v>
      </c>
      <c r="B7" s="16" t="s">
        <v>19</v>
      </c>
      <c r="C7" s="17" t="s">
        <v>26</v>
      </c>
      <c r="D7" s="18">
        <v>330100009</v>
      </c>
      <c r="E7" s="17" t="s">
        <v>27</v>
      </c>
      <c r="F7" s="27" t="s">
        <v>28</v>
      </c>
      <c r="G7" s="27" t="s">
        <v>29</v>
      </c>
      <c r="H7" s="16" t="s">
        <v>24</v>
      </c>
      <c r="I7" s="16" t="s">
        <v>30</v>
      </c>
      <c r="J7" s="16" t="s">
        <v>30</v>
      </c>
      <c r="K7" s="16" t="s">
        <v>30</v>
      </c>
      <c r="L7" s="16" t="s">
        <v>30</v>
      </c>
      <c r="M7" s="16" t="s">
        <v>30</v>
      </c>
      <c r="N7" s="16" t="s">
        <v>30</v>
      </c>
      <c r="O7" s="32" t="s">
        <v>25</v>
      </c>
    </row>
    <row r="8" s="4" customFormat="true" ht="85" customHeight="true" spans="1:15">
      <c r="A8" s="19">
        <v>3</v>
      </c>
      <c r="B8" s="16" t="s">
        <v>19</v>
      </c>
      <c r="C8" s="17" t="s">
        <v>31</v>
      </c>
      <c r="D8" s="18">
        <v>330100002</v>
      </c>
      <c r="E8" s="17" t="s">
        <v>32</v>
      </c>
      <c r="F8" s="27" t="s">
        <v>33</v>
      </c>
      <c r="G8" s="27" t="s">
        <v>34</v>
      </c>
      <c r="H8" s="16" t="s">
        <v>24</v>
      </c>
      <c r="I8" s="16">
        <v>379</v>
      </c>
      <c r="J8" s="31">
        <f t="shared" si="0"/>
        <v>360.05</v>
      </c>
      <c r="K8" s="31">
        <f t="shared" si="1"/>
        <v>322.15</v>
      </c>
      <c r="L8" s="31">
        <f t="shared" si="2"/>
        <v>284.25</v>
      </c>
      <c r="M8" s="31">
        <f t="shared" si="3"/>
        <v>246.35</v>
      </c>
      <c r="N8" s="31">
        <f t="shared" si="4"/>
        <v>227.4</v>
      </c>
      <c r="O8" s="32" t="s">
        <v>35</v>
      </c>
    </row>
    <row r="9" s="4" customFormat="true" ht="48" customHeight="true" spans="1:15">
      <c r="A9" s="20"/>
      <c r="B9" s="16" t="s">
        <v>19</v>
      </c>
      <c r="C9" s="17" t="s">
        <v>36</v>
      </c>
      <c r="D9" s="18" t="s">
        <v>37</v>
      </c>
      <c r="E9" s="17" t="s">
        <v>38</v>
      </c>
      <c r="F9" s="27"/>
      <c r="G9" s="27"/>
      <c r="H9" s="16" t="s">
        <v>24</v>
      </c>
      <c r="I9" s="31">
        <f>I8*0.3</f>
        <v>113.7</v>
      </c>
      <c r="J9" s="31">
        <f t="shared" si="0"/>
        <v>108.015</v>
      </c>
      <c r="K9" s="31">
        <f t="shared" si="1"/>
        <v>96.645</v>
      </c>
      <c r="L9" s="31">
        <f t="shared" si="2"/>
        <v>85.275</v>
      </c>
      <c r="M9" s="31">
        <f t="shared" si="3"/>
        <v>73.905</v>
      </c>
      <c r="N9" s="31">
        <f t="shared" si="4"/>
        <v>68.22</v>
      </c>
      <c r="O9" s="32"/>
    </row>
    <row r="10" s="4" customFormat="true" ht="57" customHeight="true" spans="1:15">
      <c r="A10" s="21"/>
      <c r="B10" s="16" t="s">
        <v>19</v>
      </c>
      <c r="C10" s="17" t="s">
        <v>39</v>
      </c>
      <c r="D10" s="18" t="s">
        <v>40</v>
      </c>
      <c r="E10" s="17" t="s">
        <v>41</v>
      </c>
      <c r="F10" s="27"/>
      <c r="G10" s="27"/>
      <c r="H10" s="16" t="s">
        <v>24</v>
      </c>
      <c r="I10" s="16" t="s">
        <v>30</v>
      </c>
      <c r="J10" s="16" t="s">
        <v>30</v>
      </c>
      <c r="K10" s="16" t="s">
        <v>30</v>
      </c>
      <c r="L10" s="16" t="s">
        <v>30</v>
      </c>
      <c r="M10" s="16" t="s">
        <v>30</v>
      </c>
      <c r="N10" s="16" t="s">
        <v>30</v>
      </c>
      <c r="O10" s="32"/>
    </row>
    <row r="11" s="4" customFormat="true" ht="105" customHeight="true" spans="1:15">
      <c r="A11" s="19">
        <v>4</v>
      </c>
      <c r="B11" s="16" t="s">
        <v>19</v>
      </c>
      <c r="C11" s="17" t="s">
        <v>42</v>
      </c>
      <c r="D11" s="18">
        <v>330100003</v>
      </c>
      <c r="E11" s="17" t="s">
        <v>43</v>
      </c>
      <c r="F11" s="27" t="s">
        <v>44</v>
      </c>
      <c r="G11" s="27" t="s">
        <v>34</v>
      </c>
      <c r="H11" s="16" t="s">
        <v>24</v>
      </c>
      <c r="I11" s="16">
        <v>709</v>
      </c>
      <c r="J11" s="31">
        <f t="shared" ref="J11:J16" si="5">I11*0.95</f>
        <v>673.55</v>
      </c>
      <c r="K11" s="31">
        <f t="shared" ref="K11:K16" si="6">I11*0.85</f>
        <v>602.65</v>
      </c>
      <c r="L11" s="31">
        <f t="shared" ref="L11:L16" si="7">I11*0.75</f>
        <v>531.75</v>
      </c>
      <c r="M11" s="31">
        <f t="shared" ref="M11:M16" si="8">I11*0.65</f>
        <v>460.85</v>
      </c>
      <c r="N11" s="31">
        <f t="shared" ref="N11:N16" si="9">I11*0.6</f>
        <v>425.4</v>
      </c>
      <c r="O11" s="32" t="s">
        <v>45</v>
      </c>
    </row>
    <row r="12" s="4" customFormat="true" ht="36" spans="1:15">
      <c r="A12" s="20"/>
      <c r="B12" s="16" t="s">
        <v>19</v>
      </c>
      <c r="C12" s="17" t="s">
        <v>46</v>
      </c>
      <c r="D12" s="18" t="s">
        <v>47</v>
      </c>
      <c r="E12" s="17" t="s">
        <v>48</v>
      </c>
      <c r="F12" s="27"/>
      <c r="G12" s="27"/>
      <c r="H12" s="16" t="s">
        <v>24</v>
      </c>
      <c r="I12" s="31">
        <f>I11*0.3</f>
        <v>212.7</v>
      </c>
      <c r="J12" s="31">
        <f t="shared" si="5"/>
        <v>202.065</v>
      </c>
      <c r="K12" s="31">
        <f t="shared" si="6"/>
        <v>180.795</v>
      </c>
      <c r="L12" s="31">
        <f t="shared" si="7"/>
        <v>159.525</v>
      </c>
      <c r="M12" s="31">
        <f t="shared" si="8"/>
        <v>138.255</v>
      </c>
      <c r="N12" s="31">
        <f t="shared" si="9"/>
        <v>127.62</v>
      </c>
      <c r="O12" s="32"/>
    </row>
    <row r="13" s="4" customFormat="true" ht="48" spans="1:15">
      <c r="A13" s="20"/>
      <c r="B13" s="16" t="s">
        <v>19</v>
      </c>
      <c r="C13" s="17" t="s">
        <v>49</v>
      </c>
      <c r="D13" s="18" t="s">
        <v>50</v>
      </c>
      <c r="E13" s="17" t="s">
        <v>51</v>
      </c>
      <c r="F13" s="27"/>
      <c r="G13" s="27"/>
      <c r="H13" s="16" t="s">
        <v>24</v>
      </c>
      <c r="I13" s="16" t="s">
        <v>30</v>
      </c>
      <c r="J13" s="16" t="s">
        <v>30</v>
      </c>
      <c r="K13" s="16" t="s">
        <v>30</v>
      </c>
      <c r="L13" s="16" t="s">
        <v>30</v>
      </c>
      <c r="M13" s="16" t="s">
        <v>30</v>
      </c>
      <c r="N13" s="16" t="s">
        <v>30</v>
      </c>
      <c r="O13" s="32"/>
    </row>
    <row r="14" s="4" customFormat="true" ht="48" spans="1:15">
      <c r="A14" s="21"/>
      <c r="B14" s="16" t="s">
        <v>19</v>
      </c>
      <c r="C14" s="17" t="s">
        <v>52</v>
      </c>
      <c r="D14" s="18" t="s">
        <v>53</v>
      </c>
      <c r="E14" s="17" t="s">
        <v>54</v>
      </c>
      <c r="F14" s="27"/>
      <c r="G14" s="27"/>
      <c r="H14" s="16" t="s">
        <v>24</v>
      </c>
      <c r="I14" s="16">
        <v>42</v>
      </c>
      <c r="J14" s="31">
        <f t="shared" si="5"/>
        <v>39.9</v>
      </c>
      <c r="K14" s="31">
        <f t="shared" si="6"/>
        <v>35.7</v>
      </c>
      <c r="L14" s="31">
        <f t="shared" si="7"/>
        <v>31.5</v>
      </c>
      <c r="M14" s="31">
        <f t="shared" si="8"/>
        <v>27.3</v>
      </c>
      <c r="N14" s="31">
        <f t="shared" si="9"/>
        <v>25.2</v>
      </c>
      <c r="O14" s="32"/>
    </row>
    <row r="15" s="4" customFormat="true" ht="84" customHeight="true" spans="1:15">
      <c r="A15" s="19">
        <v>5</v>
      </c>
      <c r="B15" s="16" t="s">
        <v>19</v>
      </c>
      <c r="C15" s="17" t="s">
        <v>55</v>
      </c>
      <c r="D15" s="18">
        <v>330100005</v>
      </c>
      <c r="E15" s="17" t="s">
        <v>56</v>
      </c>
      <c r="F15" s="27" t="s">
        <v>57</v>
      </c>
      <c r="G15" s="27" t="s">
        <v>58</v>
      </c>
      <c r="H15" s="16" t="s">
        <v>24</v>
      </c>
      <c r="I15" s="16">
        <v>394</v>
      </c>
      <c r="J15" s="31">
        <f t="shared" si="5"/>
        <v>374.3</v>
      </c>
      <c r="K15" s="31">
        <f t="shared" si="6"/>
        <v>334.9</v>
      </c>
      <c r="L15" s="31">
        <f t="shared" si="7"/>
        <v>295.5</v>
      </c>
      <c r="M15" s="31">
        <f t="shared" si="8"/>
        <v>256.1</v>
      </c>
      <c r="N15" s="31">
        <f t="shared" si="9"/>
        <v>236.4</v>
      </c>
      <c r="O15" s="32"/>
    </row>
    <row r="16" s="4" customFormat="true" ht="36" spans="1:15">
      <c r="A16" s="20"/>
      <c r="B16" s="16" t="s">
        <v>19</v>
      </c>
      <c r="C16" s="17" t="s">
        <v>59</v>
      </c>
      <c r="D16" s="18" t="s">
        <v>60</v>
      </c>
      <c r="E16" s="17" t="s">
        <v>61</v>
      </c>
      <c r="F16" s="27"/>
      <c r="G16" s="27"/>
      <c r="H16" s="16" t="s">
        <v>24</v>
      </c>
      <c r="I16" s="31">
        <f>I15*0.3</f>
        <v>118.2</v>
      </c>
      <c r="J16" s="31">
        <f t="shared" si="5"/>
        <v>112.29</v>
      </c>
      <c r="K16" s="31">
        <f t="shared" si="6"/>
        <v>100.47</v>
      </c>
      <c r="L16" s="31">
        <f t="shared" si="7"/>
        <v>88.65</v>
      </c>
      <c r="M16" s="31">
        <f t="shared" si="8"/>
        <v>76.83</v>
      </c>
      <c r="N16" s="31">
        <f t="shared" si="9"/>
        <v>70.92</v>
      </c>
      <c r="O16" s="32"/>
    </row>
    <row r="17" s="4" customFormat="true" ht="48" spans="1:15">
      <c r="A17" s="21"/>
      <c r="B17" s="16" t="s">
        <v>19</v>
      </c>
      <c r="C17" s="17" t="s">
        <v>62</v>
      </c>
      <c r="D17" s="18" t="s">
        <v>63</v>
      </c>
      <c r="E17" s="17" t="s">
        <v>64</v>
      </c>
      <c r="F17" s="27"/>
      <c r="G17" s="27"/>
      <c r="H17" s="16" t="s">
        <v>24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  <c r="N17" s="16" t="s">
        <v>30</v>
      </c>
      <c r="O17" s="32"/>
    </row>
    <row r="18" s="4" customFormat="true" ht="136" customHeight="true" spans="1:15">
      <c r="A18" s="19">
        <v>6</v>
      </c>
      <c r="B18" s="16" t="s">
        <v>19</v>
      </c>
      <c r="C18" s="17" t="s">
        <v>65</v>
      </c>
      <c r="D18" s="18">
        <v>330100010</v>
      </c>
      <c r="E18" s="17" t="s">
        <v>66</v>
      </c>
      <c r="F18" s="27" t="s">
        <v>67</v>
      </c>
      <c r="G18" s="27" t="s">
        <v>68</v>
      </c>
      <c r="H18" s="16" t="s">
        <v>24</v>
      </c>
      <c r="I18" s="16">
        <v>1154</v>
      </c>
      <c r="J18" s="31">
        <f t="shared" ref="J18:J23" si="10">I18*0.95</f>
        <v>1096.3</v>
      </c>
      <c r="K18" s="31">
        <f t="shared" ref="K18:K23" si="11">I18*0.85</f>
        <v>980.9</v>
      </c>
      <c r="L18" s="31">
        <f t="shared" ref="L18:L23" si="12">I18*0.75</f>
        <v>865.5</v>
      </c>
      <c r="M18" s="31">
        <f t="shared" ref="M18:M23" si="13">I18*0.65</f>
        <v>750.1</v>
      </c>
      <c r="N18" s="31">
        <f t="shared" ref="N18:N23" si="14">I18*0.6</f>
        <v>692.4</v>
      </c>
      <c r="O18" s="32" t="s">
        <v>69</v>
      </c>
    </row>
    <row r="19" s="4" customFormat="true" ht="36" spans="1:15">
      <c r="A19" s="20"/>
      <c r="B19" s="16" t="s">
        <v>19</v>
      </c>
      <c r="C19" s="17" t="s">
        <v>70</v>
      </c>
      <c r="D19" s="18" t="s">
        <v>71</v>
      </c>
      <c r="E19" s="17" t="s">
        <v>72</v>
      </c>
      <c r="F19" s="27"/>
      <c r="G19" s="27"/>
      <c r="H19" s="16" t="s">
        <v>24</v>
      </c>
      <c r="I19" s="31">
        <f>I18*0.3</f>
        <v>346.2</v>
      </c>
      <c r="J19" s="31">
        <f t="shared" si="10"/>
        <v>328.89</v>
      </c>
      <c r="K19" s="31">
        <f t="shared" si="11"/>
        <v>294.27</v>
      </c>
      <c r="L19" s="31">
        <f t="shared" si="12"/>
        <v>259.65</v>
      </c>
      <c r="M19" s="31">
        <f t="shared" si="13"/>
        <v>225.03</v>
      </c>
      <c r="N19" s="31">
        <f t="shared" si="14"/>
        <v>207.72</v>
      </c>
      <c r="O19" s="32"/>
    </row>
    <row r="20" s="4" customFormat="true" ht="48" spans="1:15">
      <c r="A20" s="20"/>
      <c r="B20" s="16" t="s">
        <v>19</v>
      </c>
      <c r="C20" s="17" t="s">
        <v>73</v>
      </c>
      <c r="D20" s="18" t="s">
        <v>74</v>
      </c>
      <c r="E20" s="17" t="s">
        <v>75</v>
      </c>
      <c r="F20" s="27"/>
      <c r="G20" s="27"/>
      <c r="H20" s="16" t="s">
        <v>24</v>
      </c>
      <c r="I20" s="16" t="s">
        <v>30</v>
      </c>
      <c r="J20" s="16" t="s">
        <v>30</v>
      </c>
      <c r="K20" s="16" t="s">
        <v>30</v>
      </c>
      <c r="L20" s="16" t="s">
        <v>30</v>
      </c>
      <c r="M20" s="16" t="s">
        <v>30</v>
      </c>
      <c r="N20" s="16" t="s">
        <v>30</v>
      </c>
      <c r="O20" s="32"/>
    </row>
    <row r="21" s="4" customFormat="true" ht="36" spans="1:15">
      <c r="A21" s="21"/>
      <c r="B21" s="16" t="s">
        <v>19</v>
      </c>
      <c r="C21" s="17" t="s">
        <v>76</v>
      </c>
      <c r="D21" s="18" t="s">
        <v>77</v>
      </c>
      <c r="E21" s="17" t="s">
        <v>78</v>
      </c>
      <c r="F21" s="27"/>
      <c r="G21" s="27"/>
      <c r="H21" s="16" t="s">
        <v>24</v>
      </c>
      <c r="I21" s="31">
        <f>I18*0.3</f>
        <v>346.2</v>
      </c>
      <c r="J21" s="31">
        <f t="shared" si="10"/>
        <v>328.89</v>
      </c>
      <c r="K21" s="31">
        <f t="shared" si="11"/>
        <v>294.27</v>
      </c>
      <c r="L21" s="31">
        <f t="shared" si="12"/>
        <v>259.65</v>
      </c>
      <c r="M21" s="31">
        <f t="shared" si="13"/>
        <v>225.03</v>
      </c>
      <c r="N21" s="31">
        <f t="shared" si="14"/>
        <v>207.72</v>
      </c>
      <c r="O21" s="32"/>
    </row>
    <row r="22" s="4" customFormat="true" ht="135" customHeight="true" spans="1:15">
      <c r="A22" s="19">
        <v>7</v>
      </c>
      <c r="B22" s="16" t="s">
        <v>19</v>
      </c>
      <c r="C22" s="17" t="s">
        <v>79</v>
      </c>
      <c r="D22" s="18">
        <v>330100007</v>
      </c>
      <c r="E22" s="17" t="s">
        <v>80</v>
      </c>
      <c r="F22" s="27" t="s">
        <v>81</v>
      </c>
      <c r="G22" s="27" t="s">
        <v>82</v>
      </c>
      <c r="H22" s="16" t="s">
        <v>24</v>
      </c>
      <c r="I22" s="16">
        <v>1154</v>
      </c>
      <c r="J22" s="31">
        <f t="shared" si="10"/>
        <v>1096.3</v>
      </c>
      <c r="K22" s="31">
        <f t="shared" si="11"/>
        <v>980.9</v>
      </c>
      <c r="L22" s="31">
        <f t="shared" si="12"/>
        <v>865.5</v>
      </c>
      <c r="M22" s="31">
        <f t="shared" si="13"/>
        <v>750.1</v>
      </c>
      <c r="N22" s="31">
        <f t="shared" si="14"/>
        <v>692.4</v>
      </c>
      <c r="O22" s="32" t="s">
        <v>69</v>
      </c>
    </row>
    <row r="23" s="4" customFormat="true" ht="36" spans="1:15">
      <c r="A23" s="20"/>
      <c r="B23" s="16" t="s">
        <v>19</v>
      </c>
      <c r="C23" s="17" t="s">
        <v>83</v>
      </c>
      <c r="D23" s="18" t="s">
        <v>84</v>
      </c>
      <c r="E23" s="17" t="s">
        <v>85</v>
      </c>
      <c r="F23" s="27"/>
      <c r="G23" s="27"/>
      <c r="H23" s="16" t="s">
        <v>24</v>
      </c>
      <c r="I23" s="31">
        <f>I22*0.3</f>
        <v>346.2</v>
      </c>
      <c r="J23" s="31">
        <f t="shared" si="10"/>
        <v>328.89</v>
      </c>
      <c r="K23" s="31">
        <f t="shared" si="11"/>
        <v>294.27</v>
      </c>
      <c r="L23" s="31">
        <f t="shared" si="12"/>
        <v>259.65</v>
      </c>
      <c r="M23" s="31">
        <f t="shared" si="13"/>
        <v>225.03</v>
      </c>
      <c r="N23" s="31">
        <f t="shared" si="14"/>
        <v>207.72</v>
      </c>
      <c r="O23" s="32"/>
    </row>
    <row r="24" s="4" customFormat="true" ht="48" spans="1:15">
      <c r="A24" s="20"/>
      <c r="B24" s="16" t="s">
        <v>19</v>
      </c>
      <c r="C24" s="17" t="s">
        <v>86</v>
      </c>
      <c r="D24" s="18" t="s">
        <v>87</v>
      </c>
      <c r="E24" s="17" t="s">
        <v>88</v>
      </c>
      <c r="F24" s="27"/>
      <c r="G24" s="27"/>
      <c r="H24" s="16" t="s">
        <v>24</v>
      </c>
      <c r="I24" s="16" t="s">
        <v>30</v>
      </c>
      <c r="J24" s="16" t="s">
        <v>30</v>
      </c>
      <c r="K24" s="16" t="s">
        <v>30</v>
      </c>
      <c r="L24" s="16" t="s">
        <v>30</v>
      </c>
      <c r="M24" s="16" t="s">
        <v>30</v>
      </c>
      <c r="N24" s="16" t="s">
        <v>30</v>
      </c>
      <c r="O24" s="32"/>
    </row>
    <row r="25" s="4" customFormat="true" ht="36" spans="1:15">
      <c r="A25" s="21"/>
      <c r="B25" s="16" t="s">
        <v>19</v>
      </c>
      <c r="C25" s="17" t="s">
        <v>89</v>
      </c>
      <c r="D25" s="18" t="s">
        <v>90</v>
      </c>
      <c r="E25" s="17" t="s">
        <v>91</v>
      </c>
      <c r="F25" s="27"/>
      <c r="G25" s="27"/>
      <c r="H25" s="16" t="s">
        <v>24</v>
      </c>
      <c r="I25" s="31">
        <f>I22*0.3</f>
        <v>346.2</v>
      </c>
      <c r="J25" s="31">
        <f t="shared" ref="J25:J30" si="15">I25*0.95</f>
        <v>328.89</v>
      </c>
      <c r="K25" s="31">
        <f t="shared" ref="K25:K30" si="16">I25*0.85</f>
        <v>294.27</v>
      </c>
      <c r="L25" s="31">
        <f t="shared" ref="L25:L30" si="17">I25*0.75</f>
        <v>259.65</v>
      </c>
      <c r="M25" s="31">
        <f t="shared" ref="M25:M30" si="18">I25*0.65</f>
        <v>225.03</v>
      </c>
      <c r="N25" s="31">
        <f t="shared" ref="N25:N30" si="19">I25*0.6</f>
        <v>207.72</v>
      </c>
      <c r="O25" s="32"/>
    </row>
    <row r="26" s="4" customFormat="true" ht="96" customHeight="true" spans="1:15">
      <c r="A26" s="19">
        <v>8</v>
      </c>
      <c r="B26" s="16" t="s">
        <v>19</v>
      </c>
      <c r="C26" s="17" t="s">
        <v>92</v>
      </c>
      <c r="D26" s="18">
        <v>330100011</v>
      </c>
      <c r="E26" s="17" t="s">
        <v>93</v>
      </c>
      <c r="F26" s="27" t="s">
        <v>94</v>
      </c>
      <c r="G26" s="27" t="s">
        <v>68</v>
      </c>
      <c r="H26" s="16" t="s">
        <v>24</v>
      </c>
      <c r="I26" s="16" t="s">
        <v>30</v>
      </c>
      <c r="J26" s="16" t="s">
        <v>30</v>
      </c>
      <c r="K26" s="16" t="s">
        <v>30</v>
      </c>
      <c r="L26" s="16" t="s">
        <v>30</v>
      </c>
      <c r="M26" s="16" t="s">
        <v>30</v>
      </c>
      <c r="N26" s="16" t="s">
        <v>30</v>
      </c>
      <c r="O26" s="32" t="s">
        <v>95</v>
      </c>
    </row>
    <row r="27" s="4" customFormat="true" ht="36" spans="1:15">
      <c r="A27" s="20"/>
      <c r="B27" s="16" t="s">
        <v>19</v>
      </c>
      <c r="C27" s="17" t="s">
        <v>96</v>
      </c>
      <c r="D27" s="18" t="s">
        <v>97</v>
      </c>
      <c r="E27" s="17" t="s">
        <v>98</v>
      </c>
      <c r="F27" s="27"/>
      <c r="G27" s="27"/>
      <c r="H27" s="16" t="s">
        <v>24</v>
      </c>
      <c r="I27" s="16" t="s">
        <v>30</v>
      </c>
      <c r="J27" s="16" t="s">
        <v>30</v>
      </c>
      <c r="K27" s="16" t="s">
        <v>30</v>
      </c>
      <c r="L27" s="16" t="s">
        <v>30</v>
      </c>
      <c r="M27" s="16" t="s">
        <v>30</v>
      </c>
      <c r="N27" s="16" t="s">
        <v>30</v>
      </c>
      <c r="O27" s="32"/>
    </row>
    <row r="28" s="4" customFormat="true" ht="48" spans="1:15">
      <c r="A28" s="21"/>
      <c r="B28" s="16" t="s">
        <v>19</v>
      </c>
      <c r="C28" s="17" t="s">
        <v>99</v>
      </c>
      <c r="D28" s="18" t="s">
        <v>100</v>
      </c>
      <c r="E28" s="17" t="s">
        <v>101</v>
      </c>
      <c r="F28" s="27"/>
      <c r="G28" s="27"/>
      <c r="H28" s="16" t="s">
        <v>24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32"/>
    </row>
    <row r="29" s="4" customFormat="true" ht="66" customHeight="true" spans="1:15">
      <c r="A29" s="19">
        <v>9</v>
      </c>
      <c r="B29" s="16" t="s">
        <v>19</v>
      </c>
      <c r="C29" s="17" t="s">
        <v>102</v>
      </c>
      <c r="D29" s="18">
        <v>330100023</v>
      </c>
      <c r="E29" s="17" t="s">
        <v>103</v>
      </c>
      <c r="F29" s="27" t="s">
        <v>104</v>
      </c>
      <c r="G29" s="27" t="s">
        <v>105</v>
      </c>
      <c r="H29" s="16" t="s">
        <v>24</v>
      </c>
      <c r="I29" s="16">
        <v>117</v>
      </c>
      <c r="J29" s="31">
        <f t="shared" si="15"/>
        <v>111.15</v>
      </c>
      <c r="K29" s="31">
        <f t="shared" si="16"/>
        <v>99.45</v>
      </c>
      <c r="L29" s="31">
        <f t="shared" si="17"/>
        <v>87.75</v>
      </c>
      <c r="M29" s="31">
        <f t="shared" si="18"/>
        <v>76.05</v>
      </c>
      <c r="N29" s="31">
        <f t="shared" si="19"/>
        <v>70.2</v>
      </c>
      <c r="O29" s="32"/>
    </row>
    <row r="30" s="4" customFormat="true" ht="24" spans="1:15">
      <c r="A30" s="20"/>
      <c r="B30" s="16" t="s">
        <v>19</v>
      </c>
      <c r="C30" s="17" t="s">
        <v>106</v>
      </c>
      <c r="D30" s="18" t="s">
        <v>107</v>
      </c>
      <c r="E30" s="17" t="s">
        <v>108</v>
      </c>
      <c r="F30" s="27"/>
      <c r="G30" s="27"/>
      <c r="H30" s="16" t="s">
        <v>24</v>
      </c>
      <c r="I30" s="31">
        <f>I29*0.3</f>
        <v>35.1</v>
      </c>
      <c r="J30" s="31">
        <f t="shared" si="15"/>
        <v>33.345</v>
      </c>
      <c r="K30" s="31">
        <f t="shared" si="16"/>
        <v>29.835</v>
      </c>
      <c r="L30" s="31">
        <f t="shared" si="17"/>
        <v>26.325</v>
      </c>
      <c r="M30" s="31">
        <f t="shared" si="18"/>
        <v>22.815</v>
      </c>
      <c r="N30" s="31">
        <f t="shared" si="19"/>
        <v>21.06</v>
      </c>
      <c r="O30" s="32"/>
    </row>
    <row r="31" s="4" customFormat="true" ht="36" spans="1:15">
      <c r="A31" s="21"/>
      <c r="B31" s="16" t="s">
        <v>19</v>
      </c>
      <c r="C31" s="17" t="s">
        <v>109</v>
      </c>
      <c r="D31" s="18" t="s">
        <v>110</v>
      </c>
      <c r="E31" s="17" t="s">
        <v>111</v>
      </c>
      <c r="F31" s="27"/>
      <c r="G31" s="27"/>
      <c r="H31" s="16" t="s">
        <v>24</v>
      </c>
      <c r="I31" s="16" t="s">
        <v>30</v>
      </c>
      <c r="J31" s="16" t="s">
        <v>30</v>
      </c>
      <c r="K31" s="16" t="s">
        <v>30</v>
      </c>
      <c r="L31" s="16" t="s">
        <v>30</v>
      </c>
      <c r="M31" s="16" t="s">
        <v>30</v>
      </c>
      <c r="N31" s="16" t="s">
        <v>30</v>
      </c>
      <c r="O31" s="32"/>
    </row>
    <row r="32" s="4" customFormat="true" ht="126" customHeight="true" spans="1:15">
      <c r="A32" s="16">
        <v>10</v>
      </c>
      <c r="B32" s="16" t="s">
        <v>19</v>
      </c>
      <c r="C32" s="17" t="s">
        <v>112</v>
      </c>
      <c r="D32" s="18">
        <v>330100008</v>
      </c>
      <c r="E32" s="17" t="s">
        <v>113</v>
      </c>
      <c r="F32" s="27" t="s">
        <v>114</v>
      </c>
      <c r="G32" s="27" t="s">
        <v>115</v>
      </c>
      <c r="H32" s="16" t="s">
        <v>116</v>
      </c>
      <c r="I32" s="16">
        <v>57</v>
      </c>
      <c r="J32" s="31">
        <f>I32*0.95</f>
        <v>54.15</v>
      </c>
      <c r="K32" s="31">
        <f>I32*0.85</f>
        <v>48.45</v>
      </c>
      <c r="L32" s="31">
        <f>I32*0.75</f>
        <v>42.75</v>
      </c>
      <c r="M32" s="31">
        <f>I32*0.65</f>
        <v>37.05</v>
      </c>
      <c r="N32" s="31">
        <f>I32*0.6</f>
        <v>34.2</v>
      </c>
      <c r="O32" s="32" t="s">
        <v>117</v>
      </c>
    </row>
    <row r="33" s="4" customFormat="true" ht="258" customHeight="true" spans="1:15">
      <c r="A33" s="22" t="s">
        <v>118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33"/>
    </row>
    <row r="34" s="4" customFormat="true" spans="3:15">
      <c r="C34" s="5"/>
      <c r="E34" s="6"/>
      <c r="O34" s="7"/>
    </row>
    <row r="35" s="4" customFormat="true" spans="3:15">
      <c r="C35" s="5"/>
      <c r="E35" s="6"/>
      <c r="O35" s="7"/>
    </row>
    <row r="36" s="4" customFormat="true" spans="3:15">
      <c r="C36" s="5"/>
      <c r="E36" s="6"/>
      <c r="O36" s="7"/>
    </row>
    <row r="37" s="4" customFormat="true" spans="3:15">
      <c r="C37" s="5"/>
      <c r="E37" s="6"/>
      <c r="O37" s="7"/>
    </row>
    <row r="38" s="4" customFormat="true" spans="3:15">
      <c r="C38" s="5"/>
      <c r="E38" s="6"/>
      <c r="O38" s="7"/>
    </row>
    <row r="39" spans="7:8">
      <c r="G39" s="28"/>
      <c r="H39" s="28"/>
    </row>
    <row r="40" spans="7:8">
      <c r="G40" s="28"/>
      <c r="H40" s="28"/>
    </row>
    <row r="41" spans="7:8">
      <c r="G41" s="28"/>
      <c r="H41" s="28"/>
    </row>
    <row r="42" spans="7:8">
      <c r="G42" s="28"/>
      <c r="H42" s="28"/>
    </row>
    <row r="43" spans="7:8">
      <c r="G43" s="28"/>
      <c r="H43" s="28"/>
    </row>
  </sheetData>
  <mergeCells count="23">
    <mergeCell ref="H1:O1"/>
    <mergeCell ref="A2:O2"/>
    <mergeCell ref="I3:N3"/>
    <mergeCell ref="I4:J4"/>
    <mergeCell ref="K4:L4"/>
    <mergeCell ref="M4:N4"/>
    <mergeCell ref="A33:O33"/>
    <mergeCell ref="A3:A5"/>
    <mergeCell ref="A8:A10"/>
    <mergeCell ref="A11:A14"/>
    <mergeCell ref="A15:A17"/>
    <mergeCell ref="A18:A21"/>
    <mergeCell ref="A22:A25"/>
    <mergeCell ref="A26:A28"/>
    <mergeCell ref="A29:A31"/>
    <mergeCell ref="B3:B5"/>
    <mergeCell ref="C3:C5"/>
    <mergeCell ref="D3:D5"/>
    <mergeCell ref="E3:E5"/>
    <mergeCell ref="F3:F5"/>
    <mergeCell ref="G3:G5"/>
    <mergeCell ref="H3:H5"/>
    <mergeCell ref="O3:O5"/>
  </mergeCells>
  <conditionalFormatting sqref="D15">
    <cfRule type="duplicateValues" dxfId="0" priority="2"/>
  </conditionalFormatting>
  <conditionalFormatting sqref="D16:D17">
    <cfRule type="duplicateValues" dxfId="0" priority="1"/>
  </conditionalFormatting>
  <pageMargins left="0.432638888888889" right="0.314583333333333" top="0.472222222222222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麻醉类项目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2025-12-08T10:26:34Z</dcterms:created>
  <dcterms:modified xsi:type="dcterms:W3CDTF">2025-12-08T10:26:57Z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